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tables/table5.xml" ContentType="application/vnd.openxmlformats-officedocument.spreadsheetml.table+xml"/>
  <Override PartName="/xl/worksheets/sheet7.xml" ContentType="application/vnd.openxmlformats-officedocument.spreadsheetml.worksheet+xml"/>
  <Override PartName="/xl/tables/table6.xml" ContentType="application/vnd.openxmlformats-officedocument.spreadsheetml.table+xml"/>
  <Override PartName="/xl/worksheets/sheet8.xml" ContentType="application/vnd.openxmlformats-officedocument.spreadsheetml.worksheet+xml"/>
  <Override PartName="/xl/tables/table7.xml" ContentType="application/vnd.openxmlformats-officedocument.spreadsheetml.table+xml"/>
  <Override PartName="/xl/worksheets/sheet9.xml" ContentType="application/vnd.openxmlformats-officedocument.spreadsheetml.worksheet+xml"/>
  <Override PartName="/xl/tables/table8.xml" ContentType="application/vnd.openxmlformats-officedocument.spreadsheetml.table+xml"/>
  <Override PartName="/xl/worksheets/sheet10.xml" ContentType="application/vnd.openxmlformats-officedocument.spreadsheetml.worksheet+xml"/>
  <Override PartName="/xl/tables/table9.xml" ContentType="application/vnd.openxmlformats-officedocument.spreadsheetml.table+xml"/>
  <Override PartName="/xl/worksheets/sheet11.xml" ContentType="application/vnd.openxmlformats-officedocument.spreadsheetml.worksheet+xml"/>
  <Override PartName="/xl/tables/table10.xml" ContentType="application/vnd.openxmlformats-officedocument.spreadsheetml.table+xml"/>
  <Override PartName="/xl/worksheets/sheet12.xml" ContentType="application/vnd.openxmlformats-officedocument.spreadsheetml.worksheet+xml"/>
  <Override PartName="/xl/tables/table11.xml" ContentType="application/vnd.openxmlformats-officedocument.spreadsheetml.table+xml"/>
  <Override PartName="/xl/worksheets/sheet13.xml" ContentType="application/vnd.openxmlformats-officedocument.spreadsheetml.worksheet+xml"/>
  <Override PartName="/xl/persons/person.xml" ContentType="application/vnd.ms-excel.person+xml"/>
  <Default Extension="vml" ContentType="application/vnd.openxmlformats-officedocument.vmlDrawing"/>
  <Default Extension="png" ContentType="image/png"/>
</Types>
</file>

<file path=_rels/.rels>&#65279;<?xml version="1.0" encoding="utf-8"?><Relationships xmlns="http://schemas.openxmlformats.org/package/2006/relationships"><Relationship Type="http://schemas.openxmlformats.org/officeDocument/2006/relationships/officeDocument" Target="/xl/workbook.xml" Id="Racdebcffc3ab4a53" /></Relationships>
</file>

<file path=xl/workbook.xml><?xml version="1.0" encoding="utf-8"?>
<x:workbook xmlns:x="http://schemas.openxmlformats.org/spreadsheetml/2006/main">
  <x:sheets>
    <x:sheet xmlns:r="http://schemas.openxmlformats.org/officeDocument/2006/relationships" name="Dashboard" sheetId="1" r:id="R2e68fcdd3f29416d"/>
    <x:sheet xmlns:r="http://schemas.openxmlformats.org/officeDocument/2006/relationships" name="Master Intake" sheetId="2" r:id="Rb3b74c92d91442a9"/>
    <x:sheet xmlns:r="http://schemas.openxmlformats.org/officeDocument/2006/relationships" name="Source Archive" sheetId="3" r:id="R15a70453c8794195"/>
    <x:sheet xmlns:r="http://schemas.openxmlformats.org/officeDocument/2006/relationships" name="Interpretation Ledger" sheetId="4" r:id="Rf47da98ed9264aa3"/>
    <x:sheet xmlns:r="http://schemas.openxmlformats.org/officeDocument/2006/relationships" name="Confirmations Outcomes" sheetId="5" r:id="R602c5a777b5145e8"/>
    <x:sheet xmlns:r="http://schemas.openxmlformats.org/officeDocument/2006/relationships" name="Facet Map" sheetId="6" r:id="Rde5c4ac489d74391"/>
    <x:sheet xmlns:r="http://schemas.openxmlformats.org/officeDocument/2006/relationships" name="Entry Facets" sheetId="7" r:id="R3ce87642f25041bd"/>
    <x:sheet xmlns:r="http://schemas.openxmlformats.org/officeDocument/2006/relationships" name="Training Formation" sheetId="8" r:id="Rd2b629d8903342ed"/>
    <x:sheet xmlns:r="http://schemas.openxmlformats.org/officeDocument/2006/relationships" name="Scripture Concordance" sheetId="9" r:id="R3a65e7eb2f3e4a4c"/>
    <x:sheet xmlns:r="http://schemas.openxmlformats.org/officeDocument/2006/relationships" name="Quarterly Review" sheetId="10" r:id="R5991b9f32ca64c86"/>
    <x:sheet xmlns:r="http://schemas.openxmlformats.org/officeDocument/2006/relationships" name="Intake Protocol" sheetId="11" r:id="Re5d0e012d6f74eea"/>
    <x:sheet xmlns:r="http://schemas.openxmlformats.org/officeDocument/2006/relationships" name="Data Dictionary" sheetId="12" r:id="R8aa46c0ac8834e6b"/>
    <x:sheet xmlns:r="http://schemas.openxmlformats.org/officeDocument/2006/relationships" name="Reference Lists" sheetId="13" r:id="Rfc169aa36ccd48ec"/>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yyyy-mm-dd"/>
  </x:numFmts>
  <x:fonts count="11">
    <x:font>
      <x:sz val="11"/>
      <x:name val="Carlito"/>
    </x:font>
    <x:font>
      <x:b/>
      <x:sz val="10"/>
      <x:color rgb="FFFFFFFF"/>
      <x:name val="Carlito"/>
    </x:font>
    <x:font>
      <x:sz val="10"/>
      <x:color rgb="FF171417"/>
      <x:name val="Carlito"/>
    </x:font>
    <x:font>
      <x:b/>
      <x:sz val="11"/>
      <x:color rgb="FFFFFFFF"/>
      <x:name val="Carlito"/>
    </x:font>
    <x:font>
      <x:b/>
      <x:sz val="20"/>
      <x:color rgb="FFFFFFFF"/>
      <x:name val="Carlito"/>
    </x:font>
    <x:font>
      <x:i/>
      <x:sz val="11"/>
      <x:color rgb="FF641124"/>
      <x:name val="Carlito"/>
    </x:font>
    <x:font>
      <x:b/>
      <x:sz val="10"/>
      <x:color rgb="FFC8A45D"/>
      <x:name val="Carlito"/>
    </x:font>
    <x:font>
      <x:b/>
      <x:sz val="20"/>
      <x:color rgb="FF981B32"/>
      <x:name val="Carlito"/>
    </x:font>
    <x:font>
      <x:b/>
      <x:sz val="12"/>
      <x:color rgb="FFFFFFFF"/>
      <x:name val="Carlito"/>
    </x:font>
    <x:font>
      <x:sz val="11"/>
      <x:color rgb="FF171417"/>
      <x:name val="Carlito"/>
    </x:font>
    <x:font>
      <x:b/>
      <x:sz val="11"/>
      <x:color rgb="FFC8A45D"/>
      <x:name val="Carlito"/>
    </x:font>
  </x:fonts>
  <x:fills count="9">
    <x:fill>
      <x:patternFill patternType="none"/>
    </x:fill>
    <x:fill>
      <x:patternFill patternType="gray125"/>
    </x:fill>
    <x:fill>
      <x:patternFill patternType="solid">
        <x:fgColor rgb="FF641124"/>
      </x:patternFill>
    </x:fill>
    <x:fill>
      <x:patternFill patternType="solid">
        <x:fgColor rgb="FFFFFCF7"/>
      </x:patternFill>
    </x:fill>
    <x:fill>
      <x:patternFill patternType="solid">
        <x:fgColor rgb="FFF7E5EA"/>
      </x:patternFill>
    </x:fill>
    <x:fill>
      <x:patternFill patternType="solid">
        <x:fgColor rgb="FFFFF9EF"/>
      </x:patternFill>
    </x:fill>
    <x:fill>
      <x:patternFill patternType="solid">
        <x:fgColor rgb="FF171417"/>
      </x:patternFill>
    </x:fill>
    <x:fill>
      <x:patternFill patternType="solid">
        <x:fgColor rgb="FF981B32"/>
      </x:patternFill>
    </x:fill>
    <x:fill>
      <x:patternFill patternType="solid">
        <x:fgColor rgb="FFF4F1EC"/>
      </x:patternFill>
    </x:fill>
  </x:fills>
  <x:borders count="23">
    <x:border/>
    <x:border>
      <x:left style="medium">
        <x:color rgb="FFC8A45D"/>
      </x:left>
      <x:top style="medium">
        <x:color rgb="FFC8A45D"/>
      </x:top>
      <x:bottom style="medium">
        <x:color rgb="FFC8A45D"/>
      </x:bottom>
    </x:border>
    <x:border>
      <x:top style="medium">
        <x:color rgb="FFC8A45D"/>
      </x:top>
      <x:bottom style="medium">
        <x:color rgb="FFC8A45D"/>
      </x:bottom>
    </x:border>
    <x:border>
      <x:right style="medium">
        <x:color rgb="FFC8A45D"/>
      </x:right>
      <x:top style="medium">
        <x:color rgb="FFC8A45D"/>
      </x:top>
      <x:bottom style="medium">
        <x:color rgb="FFC8A45D"/>
      </x:bottom>
    </x:border>
    <x:border>
      <x:bottom style="thin">
        <x:color rgb="FFE8E2DB"/>
      </x:bottom>
    </x:border>
    <x:border>
      <x:top style="thin">
        <x:color rgb="FFE8E2DB"/>
      </x:top>
      <x:bottom style="thin">
        <x:color rgb="FFE8E2DB"/>
      </x:bottom>
    </x:border>
    <x:border>
      <x:left style="thin">
        <x:color rgb="FFC8A45D"/>
      </x:left>
      <x:top style="thin">
        <x:color rgb="FFC8A45D"/>
      </x:top>
      <x:bottom style="thin">
        <x:color rgb="FFC8A45D"/>
      </x:bottom>
    </x:border>
    <x:border>
      <x:top style="thin">
        <x:color rgb="FFC8A45D"/>
      </x:top>
      <x:bottom style="thin">
        <x:color rgb="FFC8A45D"/>
      </x:bottom>
    </x:border>
    <x:border>
      <x:right style="thin">
        <x:color rgb="FFC8A45D"/>
      </x:right>
      <x:top style="thin">
        <x:color rgb="FFC8A45D"/>
      </x:top>
      <x:bottom style="thin">
        <x:color rgb="FFC8A45D"/>
      </x:bottom>
    </x:border>
    <x:border>
      <x:left style="thin">
        <x:color rgb="FFC8A45D"/>
      </x:left>
      <x:top style="thin">
        <x:color rgb="FFC8A45D"/>
      </x:top>
    </x:border>
    <x:border>
      <x:top style="thin">
        <x:color rgb="FFC8A45D"/>
      </x:top>
    </x:border>
    <x:border>
      <x:right style="thin">
        <x:color rgb="FFC8A45D"/>
      </x:right>
      <x:top style="thin">
        <x:color rgb="FFC8A45D"/>
      </x:top>
    </x:border>
    <x:border>
      <x:left style="thin">
        <x:color rgb="FFC8A45D"/>
      </x:left>
      <x:bottom style="thin">
        <x:color rgb="FFC8A45D"/>
      </x:bottom>
    </x:border>
    <x:border>
      <x:bottom style="thin">
        <x:color rgb="FFC8A45D"/>
      </x:bottom>
    </x:border>
    <x:border>
      <x:right style="thin">
        <x:color rgb="FFC8A45D"/>
      </x:right>
      <x:bottom style="thin">
        <x:color rgb="FFC8A45D"/>
      </x:bottom>
    </x:border>
    <x:border>
      <x:left style="thin">
        <x:color rgb="FFC8A45D"/>
      </x:left>
    </x:border>
    <x:border>
      <x:right style="thin">
        <x:color rgb="FFC8A45D"/>
      </x:right>
    </x:border>
    <x:border>
      <x:right style="thin">
        <x:color rgb="FFE8E2DB"/>
      </x:right>
      <x:bottom style="thin">
        <x:color rgb="FFE8E2DB"/>
      </x:bottom>
    </x:border>
    <x:border>
      <x:left style="thin">
        <x:color rgb="FFE8E2DB"/>
      </x:left>
      <x:bottom style="thin">
        <x:color rgb="FFE8E2DB"/>
      </x:bottom>
    </x:border>
    <x:border>
      <x:right style="thin">
        <x:color rgb="FFE8E2DB"/>
      </x:right>
      <x:top style="thin">
        <x:color rgb="FFE8E2DB"/>
      </x:top>
      <x:bottom style="thin">
        <x:color rgb="FFE8E2DB"/>
      </x:bottom>
    </x:border>
    <x:border>
      <x:left style="thin">
        <x:color rgb="FFE8E2DB"/>
      </x:left>
      <x:top style="thin">
        <x:color rgb="FFE8E2DB"/>
      </x:top>
      <x:bottom style="thin">
        <x:color rgb="FFE8E2DB"/>
      </x:bottom>
    </x:border>
    <x:border>
      <x:right style="thin">
        <x:color rgb="FFE8E2DB"/>
      </x:right>
      <x:top style="thin">
        <x:color rgb="FFE8E2DB"/>
      </x:top>
    </x:border>
    <x:border>
      <x:left style="thin">
        <x:color rgb="FFE8E2DB"/>
      </x:left>
      <x:top style="thin">
        <x:color rgb="FFE8E2DB"/>
      </x:top>
    </x:border>
  </x:borders>
  <x:cellStyleXfs count="1">
    <x:xf numFmtId="0" fontId="0" fillId="0" borderId="0"/>
  </x:cellStyleXfs>
  <x:cellXfs count="143">
    <x:xf numFmtId="0" fontId="0" fillId="0" borderId="0" xfId="0"/>
    <x:xf numFmtId="200" fontId="0" fillId="0" borderId="0"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1" xfId="0" applyNumberFormat="1" applyFont="1" applyFill="1" applyBorder="1"/>
    <x:xf numFmtId="0" fontId="1" fillId="2" borderId="2" xfId="0" applyNumberFormat="1" applyFont="1" applyFill="1" applyBorder="1"/>
    <x:xf numFmtId="0" fontId="1" fillId="2" borderId="3" xfId="0" applyNumberFormat="1" applyFont="1" applyFill="1" applyBorder="1"/>
    <x:xf numFmtId="0" fontId="1" fillId="2" borderId="1" xfId="0" applyNumberFormat="1" applyFont="1" applyFill="1" applyBorder="1" applyAlignment="1">
      <x:alignment wrapText="1"/>
    </x:xf>
    <x:xf numFmtId="0" fontId="1" fillId="2" borderId="2" xfId="0" applyNumberFormat="1" applyFont="1" applyFill="1" applyBorder="1" applyAlignment="1">
      <x:alignment wrapText="1"/>
    </x:xf>
    <x:xf numFmtId="0" fontId="1" fillId="2" borderId="3" xfId="0" applyNumberFormat="1" applyFont="1" applyFill="1" applyBorder="1" applyAlignment="1">
      <x:alignment wrapText="1"/>
    </x:xf>
    <x:xf numFmtId="0" fontId="1" fillId="2" borderId="1" xfId="0" applyNumberFormat="1" applyFont="1" applyFill="1" applyBorder="1" applyAlignment="1">
      <x:alignment vertical="center" wrapText="1"/>
    </x:xf>
    <x:xf numFmtId="0" fontId="1" fillId="2" borderId="2" xfId="0" applyNumberFormat="1" applyFont="1" applyFill="1" applyBorder="1" applyAlignment="1">
      <x:alignment vertical="center" wrapText="1"/>
    </x:xf>
    <x:xf numFmtId="0" fontId="1" fillId="2" borderId="3" xfId="0" applyNumberFormat="1" applyFont="1" applyFill="1" applyBorder="1" applyAlignment="1">
      <x:alignment vertical="center" wrapText="1"/>
    </x:xf>
    <x:xf numFmtId="0" fontId="0" fillId="3" borderId="0" xfId="0" applyNumberFormat="1" applyFont="1" applyFill="1" applyBorder="1"/>
    <x:xf numFmtId="200" fontId="0" fillId="3" borderId="0" xfId="0" applyNumberFormat="1" applyFont="1" applyFill="1" applyBorder="1"/>
    <x:xf numFmtId="0" fontId="2" fillId="3" borderId="0" xfId="0" applyNumberFormat="1" applyFont="1" applyFill="1" applyBorder="1"/>
    <x:xf numFmtId="200" fontId="2" fillId="3" borderId="0" xfId="0" applyNumberFormat="1" applyFont="1" applyFill="1" applyBorder="1"/>
    <x:xf numFmtId="0" fontId="2" fillId="3" borderId="4" xfId="0" applyNumberFormat="1" applyFont="1" applyFill="1" applyBorder="1"/>
    <x:xf numFmtId="200" fontId="2" fillId="3" borderId="4" xfId="0" applyNumberFormat="1" applyFont="1" applyFill="1" applyBorder="1"/>
    <x:xf numFmtId="0" fontId="2" fillId="3" borderId="5" xfId="0" applyNumberFormat="1" applyFont="1" applyFill="1" applyBorder="1"/>
    <x:xf numFmtId="200" fontId="2" fillId="3" borderId="5" xfId="0" applyNumberFormat="1" applyFont="1" applyFill="1" applyBorder="1"/>
    <x:xf numFmtId="0" fontId="2" fillId="3" borderId="4" xfId="0" applyNumberFormat="1" applyFont="1" applyFill="1" applyBorder="1" applyAlignment="1">
      <x:alignment wrapText="1"/>
    </x:xf>
    <x:xf numFmtId="200" fontId="2" fillId="3" borderId="4" xfId="0" applyNumberFormat="1" applyFont="1" applyFill="1" applyBorder="1" applyAlignment="1">
      <x:alignment wrapText="1"/>
    </x:xf>
    <x:xf numFmtId="0" fontId="2" fillId="3" borderId="5" xfId="0" applyNumberFormat="1" applyFont="1" applyFill="1" applyBorder="1" applyAlignment="1">
      <x:alignment wrapText="1"/>
    </x:xf>
    <x:xf numFmtId="200" fontId="2" fillId="3" borderId="5" xfId="0" applyNumberFormat="1" applyFont="1" applyFill="1" applyBorder="1" applyAlignment="1">
      <x:alignment wrapText="1"/>
    </x:xf>
    <x:xf numFmtId="0" fontId="2" fillId="3" borderId="4" xfId="0" applyNumberFormat="1" applyFont="1" applyFill="1" applyBorder="1" applyAlignment="1">
      <x:alignment vertical="top" wrapText="1"/>
    </x:xf>
    <x:xf numFmtId="200" fontId="2" fillId="3" borderId="4" xfId="0" applyNumberFormat="1" applyFont="1" applyFill="1" applyBorder="1" applyAlignment="1">
      <x:alignment vertical="top" wrapText="1"/>
    </x:xf>
    <x:xf numFmtId="0" fontId="2" fillId="3" borderId="5" xfId="0" applyNumberFormat="1" applyFont="1" applyFill="1" applyBorder="1" applyAlignment="1">
      <x:alignment vertical="top" wrapText="1"/>
    </x:xf>
    <x:xf numFmtId="200" fontId="2" fillId="3" borderId="5" xfId="0" applyNumberFormat="1" applyFont="1" applyFill="1" applyBorder="1" applyAlignment="1">
      <x:alignment vertical="top" wrapText="1"/>
    </x:xf>
    <x:xf numFmtId="0" fontId="2" fillId="4" borderId="4" xfId="0" applyNumberFormat="1" applyFont="1" applyFill="1" applyBorder="1" applyAlignment="1">
      <x:alignment vertical="top" wrapText="1"/>
    </x:xf>
    <x:xf numFmtId="200" fontId="2" fillId="4" borderId="4" xfId="0" applyNumberFormat="1" applyFont="1" applyFill="1" applyBorder="1" applyAlignment="1">
      <x:alignment vertical="top" wrapText="1"/>
    </x:xf>
    <x:xf numFmtId="0" fontId="2" fillId="4" borderId="5" xfId="0" applyNumberFormat="1" applyFont="1" applyFill="1" applyBorder="1" applyAlignment="1">
      <x:alignment vertical="top" wrapText="1"/>
    </x:xf>
    <x:xf numFmtId="200" fontId="2" fillId="4" borderId="5" xfId="0" applyNumberFormat="1" applyFont="1" applyFill="1" applyBorder="1" applyAlignment="1">
      <x:alignment vertical="top" wrapText="1"/>
    </x:xf>
    <x:xf numFmtId="0" fontId="3" fillId="2" borderId="0" xfId="0" applyNumberFormat="1" applyFont="1" applyFill="1" applyBorder="1"/>
    <x:xf numFmtId="0" fontId="4" fillId="2" borderId="0" xfId="0" applyNumberFormat="1" applyFont="1" applyFill="1" applyBorder="1"/>
    <x:xf numFmtId="0" fontId="4" fillId="2" borderId="1" xfId="0" applyNumberFormat="1" applyFont="1" applyFill="1" applyBorder="1"/>
    <x:xf numFmtId="0" fontId="4" fillId="2" borderId="2" xfId="0" applyNumberFormat="1" applyFont="1" applyFill="1" applyBorder="1"/>
    <x:xf numFmtId="0" fontId="4" fillId="2" borderId="3" xfId="0" applyNumberFormat="1" applyFont="1" applyFill="1" applyBorder="1"/>
    <x:xf numFmtId="0" fontId="4" fillId="2" borderId="1" xfId="0" applyNumberFormat="1" applyFont="1" applyFill="1" applyBorder="1" applyAlignment="1">
      <x:alignment horizontal="center"/>
    </x:xf>
    <x:xf numFmtId="0" fontId="4" fillId="2" borderId="2" xfId="0" applyNumberFormat="1" applyFont="1" applyFill="1" applyBorder="1" applyAlignment="1">
      <x:alignment horizontal="center"/>
    </x:xf>
    <x:xf numFmtId="0" fontId="4" fillId="2" borderId="3" xfId="0" applyNumberFormat="1" applyFont="1" applyFill="1" applyBorder="1" applyAlignment="1">
      <x:alignment horizontal="center"/>
    </x:xf>
    <x:xf numFmtId="0" fontId="4" fillId="2" borderId="1" xfId="0" applyNumberFormat="1" applyFont="1" applyFill="1" applyBorder="1" applyAlignment="1">
      <x:alignment horizontal="center" vertical="center"/>
    </x:xf>
    <x:xf numFmtId="0" fontId="4" fillId="2" borderId="2" xfId="0" applyNumberFormat="1" applyFont="1" applyFill="1" applyBorder="1" applyAlignment="1">
      <x:alignment horizontal="center" vertical="center"/>
    </x:xf>
    <x:xf numFmtId="0" fontId="4" fillId="2" borderId="3" xfId="0" applyNumberFormat="1" applyFont="1" applyFill="1" applyBorder="1" applyAlignment="1">
      <x:alignment horizontal="center" vertical="center"/>
    </x:xf>
    <x:xf numFmtId="0" fontId="0" fillId="5" borderId="0" xfId="0" applyNumberFormat="1" applyFont="1" applyFill="1" applyBorder="1"/>
    <x:xf numFmtId="0" fontId="5" fillId="5" borderId="0" xfId="0" applyNumberFormat="1" applyFont="1" applyFill="1" applyBorder="1"/>
    <x:xf numFmtId="0" fontId="5" fillId="5" borderId="0" xfId="0" applyNumberFormat="1" applyFont="1" applyFill="1" applyBorder="1" applyAlignment="1">
      <x:alignment horizontal="center"/>
    </x:xf>
    <x:xf numFmtId="0" fontId="5" fillId="5" borderId="0" xfId="0" applyNumberFormat="1" applyFont="1" applyFill="1" applyBorder="1" applyAlignment="1">
      <x:alignment horizontal="center" vertical="center"/>
    </x:xf>
    <x:xf numFmtId="0" fontId="0" fillId="6" borderId="0" xfId="0" applyNumberFormat="1" applyFont="1" applyFill="1" applyBorder="1"/>
    <x:xf numFmtId="0" fontId="6" fillId="6" borderId="0" xfId="0" applyNumberFormat="1" applyFont="1" applyFill="1" applyBorder="1"/>
    <x:xf numFmtId="0" fontId="6" fillId="6" borderId="6" xfId="0" applyNumberFormat="1" applyFont="1" applyFill="1" applyBorder="1"/>
    <x:xf numFmtId="0" fontId="6" fillId="6" borderId="7" xfId="0" applyNumberFormat="1" applyFont="1" applyFill="1" applyBorder="1"/>
    <x:xf numFmtId="0" fontId="6" fillId="6" borderId="8" xfId="0" applyNumberFormat="1" applyFont="1" applyFill="1" applyBorder="1"/>
    <x:xf numFmtId="0" fontId="6" fillId="6" borderId="6" xfId="0" applyNumberFormat="1" applyFont="1" applyFill="1" applyBorder="1" applyAlignment="1">
      <x:alignment horizontal="center"/>
    </x:xf>
    <x:xf numFmtId="0" fontId="6" fillId="6" borderId="7" xfId="0" applyNumberFormat="1" applyFont="1" applyFill="1" applyBorder="1" applyAlignment="1">
      <x:alignment horizontal="center"/>
    </x:xf>
    <x:xf numFmtId="0" fontId="6" fillId="6" borderId="8" xfId="0" applyNumberFormat="1" applyFont="1" applyFill="1" applyBorder="1" applyAlignment="1">
      <x:alignment horizontal="center"/>
    </x:xf>
    <x:xf numFmtId="0" fontId="6" fillId="6" borderId="6" xfId="0" applyNumberFormat="1" applyFont="1" applyFill="1" applyBorder="1" applyAlignment="1">
      <x:alignment horizontal="center" vertical="center"/>
    </x:xf>
    <x:xf numFmtId="0" fontId="6" fillId="6" borderId="7" xfId="0" applyNumberFormat="1" applyFont="1" applyFill="1" applyBorder="1" applyAlignment="1">
      <x:alignment horizontal="center" vertical="center"/>
    </x:xf>
    <x:xf numFmtId="0" fontId="6" fillId="6" borderId="8" xfId="0" applyNumberFormat="1" applyFont="1" applyFill="1" applyBorder="1" applyAlignment="1">
      <x:alignment horizontal="center" vertical="center"/>
    </x:xf>
    <x:xf numFmtId="0" fontId="7" fillId="3" borderId="0" xfId="0" applyNumberFormat="1" applyFont="1" applyFill="1" applyBorder="1"/>
    <x:xf numFmtId="0" fontId="7" fillId="3" borderId="9" xfId="0" applyNumberFormat="1" applyFont="1" applyFill="1" applyBorder="1"/>
    <x:xf numFmtId="0" fontId="7" fillId="3" borderId="10" xfId="0" applyNumberFormat="1" applyFont="1" applyFill="1" applyBorder="1"/>
    <x:xf numFmtId="0" fontId="7" fillId="3" borderId="11" xfId="0" applyNumberFormat="1" applyFont="1" applyFill="1" applyBorder="1"/>
    <x:xf numFmtId="0" fontId="7" fillId="3" borderId="12" xfId="0" applyNumberFormat="1" applyFont="1" applyFill="1" applyBorder="1"/>
    <x:xf numFmtId="0" fontId="7" fillId="3" borderId="13" xfId="0" applyNumberFormat="1" applyFont="1" applyFill="1" applyBorder="1"/>
    <x:xf numFmtId="0" fontId="7" fillId="3" borderId="14" xfId="0" applyNumberFormat="1" applyFont="1" applyFill="1" applyBorder="1"/>
    <x:xf numFmtId="0" fontId="7" fillId="3" borderId="9" xfId="0" applyNumberFormat="1" applyFont="1" applyFill="1" applyBorder="1" applyAlignment="1">
      <x:alignment horizontal="center"/>
    </x:xf>
    <x:xf numFmtId="0" fontId="7" fillId="3" borderId="10" xfId="0" applyNumberFormat="1" applyFont="1" applyFill="1" applyBorder="1" applyAlignment="1">
      <x:alignment horizontal="center"/>
    </x:xf>
    <x:xf numFmtId="0" fontId="7" fillId="3" borderId="11" xfId="0" applyNumberFormat="1" applyFont="1" applyFill="1" applyBorder="1" applyAlignment="1">
      <x:alignment horizontal="center"/>
    </x:xf>
    <x:xf numFmtId="0" fontId="7" fillId="3" borderId="12" xfId="0" applyNumberFormat="1" applyFont="1" applyFill="1" applyBorder="1" applyAlignment="1">
      <x:alignment horizontal="center"/>
    </x:xf>
    <x:xf numFmtId="0" fontId="7" fillId="3" borderId="13" xfId="0" applyNumberFormat="1" applyFont="1" applyFill="1" applyBorder="1" applyAlignment="1">
      <x:alignment horizontal="center"/>
    </x:xf>
    <x:xf numFmtId="0" fontId="7" fillId="3" borderId="14" xfId="0" applyNumberFormat="1" applyFont="1" applyFill="1" applyBorder="1" applyAlignment="1">
      <x:alignment horizontal="center"/>
    </x:xf>
    <x:xf numFmtId="0" fontId="7" fillId="3" borderId="9" xfId="0" applyNumberFormat="1" applyFont="1" applyFill="1" applyBorder="1" applyAlignment="1">
      <x:alignment horizontal="center" vertical="center"/>
    </x:xf>
    <x:xf numFmtId="0" fontId="7" fillId="3" borderId="10" xfId="0" applyNumberFormat="1" applyFont="1" applyFill="1" applyBorder="1" applyAlignment="1">
      <x:alignment horizontal="center" vertical="center"/>
    </x:xf>
    <x:xf numFmtId="0" fontId="7" fillId="3" borderId="11" xfId="0" applyNumberFormat="1" applyFont="1" applyFill="1" applyBorder="1" applyAlignment="1">
      <x:alignment horizontal="center" vertical="center"/>
    </x:xf>
    <x:xf numFmtId="0" fontId="7" fillId="3" borderId="12" xfId="0" applyNumberFormat="1" applyFont="1" applyFill="1" applyBorder="1" applyAlignment="1">
      <x:alignment horizontal="center" vertical="center"/>
    </x:xf>
    <x:xf numFmtId="0" fontId="7" fillId="3" borderId="13" xfId="0" applyNumberFormat="1" applyFont="1" applyFill="1" applyBorder="1" applyAlignment="1">
      <x:alignment horizontal="center" vertical="center"/>
    </x:xf>
    <x:xf numFmtId="0" fontId="7" fillId="3" borderId="14" xfId="0" applyNumberFormat="1" applyFont="1" applyFill="1" applyBorder="1" applyAlignment="1">
      <x:alignment horizontal="center" vertical="center"/>
    </x:xf>
    <x:xf numFmtId="0" fontId="0" fillId="7" borderId="0" xfId="0" applyNumberFormat="1" applyFont="1" applyFill="1" applyBorder="1"/>
    <x:xf numFmtId="0" fontId="8" fillId="7" borderId="0" xfId="0" applyNumberFormat="1" applyFont="1" applyFill="1" applyBorder="1"/>
    <x:xf numFmtId="0" fontId="9" fillId="5" borderId="0" xfId="0" applyNumberFormat="1" applyFont="1" applyFill="1" applyBorder="1"/>
    <x:xf numFmtId="0" fontId="9" fillId="5" borderId="9" xfId="0" applyNumberFormat="1" applyFont="1" applyFill="1" applyBorder="1"/>
    <x:xf numFmtId="0" fontId="9" fillId="5" borderId="10" xfId="0" applyNumberFormat="1" applyFont="1" applyFill="1" applyBorder="1"/>
    <x:xf numFmtId="0" fontId="9" fillId="5" borderId="11" xfId="0" applyNumberFormat="1" applyFont="1" applyFill="1" applyBorder="1"/>
    <x:xf numFmtId="0" fontId="9" fillId="5" borderId="15" xfId="0" applyNumberFormat="1" applyFont="1" applyFill="1" applyBorder="1"/>
    <x:xf numFmtId="0" fontId="9" fillId="5" borderId="16" xfId="0" applyNumberFormat="1" applyFont="1" applyFill="1" applyBorder="1"/>
    <x:xf numFmtId="0" fontId="9" fillId="5" borderId="12" xfId="0" applyNumberFormat="1" applyFont="1" applyFill="1" applyBorder="1"/>
    <x:xf numFmtId="0" fontId="9" fillId="5" borderId="13" xfId="0" applyNumberFormat="1" applyFont="1" applyFill="1" applyBorder="1"/>
    <x:xf numFmtId="0" fontId="9" fillId="5" borderId="14" xfId="0" applyNumberFormat="1" applyFont="1" applyFill="1" applyBorder="1"/>
    <x:xf numFmtId="0" fontId="9" fillId="5" borderId="9" xfId="0" applyNumberFormat="1" applyFont="1" applyFill="1" applyBorder="1" applyAlignment="1">
      <x:alignment wrapText="1"/>
    </x:xf>
    <x:xf numFmtId="0" fontId="9" fillId="5" borderId="10" xfId="0" applyNumberFormat="1" applyFont="1" applyFill="1" applyBorder="1" applyAlignment="1">
      <x:alignment wrapText="1"/>
    </x:xf>
    <x:xf numFmtId="0" fontId="9" fillId="5" borderId="11" xfId="0" applyNumberFormat="1" applyFont="1" applyFill="1" applyBorder="1" applyAlignment="1">
      <x:alignment wrapText="1"/>
    </x:xf>
    <x:xf numFmtId="0" fontId="9" fillId="5" borderId="15" xfId="0" applyNumberFormat="1" applyFont="1" applyFill="1" applyBorder="1" applyAlignment="1">
      <x:alignment wrapText="1"/>
    </x:xf>
    <x:xf numFmtId="0" fontId="9" fillId="5" borderId="0" xfId="0" applyNumberFormat="1" applyFont="1" applyFill="1" applyBorder="1" applyAlignment="1">
      <x:alignment wrapText="1"/>
    </x:xf>
    <x:xf numFmtId="0" fontId="9" fillId="5" borderId="16" xfId="0" applyNumberFormat="1" applyFont="1" applyFill="1" applyBorder="1" applyAlignment="1">
      <x:alignment wrapText="1"/>
    </x:xf>
    <x:xf numFmtId="0" fontId="9" fillId="5" borderId="12" xfId="0" applyNumberFormat="1" applyFont="1" applyFill="1" applyBorder="1" applyAlignment="1">
      <x:alignment wrapText="1"/>
    </x:xf>
    <x:xf numFmtId="0" fontId="9" fillId="5" borderId="13" xfId="0" applyNumberFormat="1" applyFont="1" applyFill="1" applyBorder="1" applyAlignment="1">
      <x:alignment wrapText="1"/>
    </x:xf>
    <x:xf numFmtId="0" fontId="9" fillId="5" borderId="14" xfId="0" applyNumberFormat="1" applyFont="1" applyFill="1" applyBorder="1" applyAlignment="1">
      <x:alignment wrapText="1"/>
    </x:xf>
    <x:xf numFmtId="0" fontId="9" fillId="5" borderId="9" xfId="0" applyNumberFormat="1" applyFont="1" applyFill="1" applyBorder="1" applyAlignment="1">
      <x:alignment vertical="top" wrapText="1"/>
    </x:xf>
    <x:xf numFmtId="0" fontId="9" fillId="5" borderId="10" xfId="0" applyNumberFormat="1" applyFont="1" applyFill="1" applyBorder="1" applyAlignment="1">
      <x:alignment vertical="top" wrapText="1"/>
    </x:xf>
    <x:xf numFmtId="0" fontId="9" fillId="5" borderId="11" xfId="0" applyNumberFormat="1" applyFont="1" applyFill="1" applyBorder="1" applyAlignment="1">
      <x:alignment vertical="top" wrapText="1"/>
    </x:xf>
    <x:xf numFmtId="0" fontId="9" fillId="5" borderId="15" xfId="0" applyNumberFormat="1" applyFont="1" applyFill="1" applyBorder="1" applyAlignment="1">
      <x:alignment vertical="top" wrapText="1"/>
    </x:xf>
    <x:xf numFmtId="0" fontId="9" fillId="5" borderId="0" xfId="0" applyNumberFormat="1" applyFont="1" applyFill="1" applyBorder="1" applyAlignment="1">
      <x:alignment vertical="top" wrapText="1"/>
    </x:xf>
    <x:xf numFmtId="0" fontId="9" fillId="5" borderId="16" xfId="0" applyNumberFormat="1" applyFont="1" applyFill="1" applyBorder="1" applyAlignment="1">
      <x:alignment vertical="top" wrapText="1"/>
    </x:xf>
    <x:xf numFmtId="0" fontId="9" fillId="5" borderId="12" xfId="0" applyNumberFormat="1" applyFont="1" applyFill="1" applyBorder="1" applyAlignment="1">
      <x:alignment vertical="top" wrapText="1"/>
    </x:xf>
    <x:xf numFmtId="0" fontId="9" fillId="5" borderId="13" xfId="0" applyNumberFormat="1" applyFont="1" applyFill="1" applyBorder="1" applyAlignment="1">
      <x:alignment vertical="top" wrapText="1"/>
    </x:xf>
    <x:xf numFmtId="0" fontId="9" fillId="5" borderId="14" xfId="0" applyNumberFormat="1" applyFont="1" applyFill="1" applyBorder="1" applyAlignment="1">
      <x:alignment vertical="top" wrapText="1"/>
    </x:xf>
    <x:xf numFmtId="0" fontId="0" fillId="3" borderId="17" xfId="0" applyNumberFormat="1" applyFont="1" applyFill="1" applyBorder="1"/>
    <x:xf numFmtId="0" fontId="0" fillId="3" borderId="18" xfId="0" applyNumberFormat="1" applyFont="1" applyFill="1" applyBorder="1"/>
    <x:xf numFmtId="0" fontId="0" fillId="3" borderId="19" xfId="0" applyNumberFormat="1" applyFont="1" applyFill="1" applyBorder="1"/>
    <x:xf numFmtId="0" fontId="0" fillId="3" borderId="20" xfId="0" applyNumberFormat="1" applyFont="1" applyFill="1" applyBorder="1"/>
    <x:xf numFmtId="0" fontId="0" fillId="3" borderId="21" xfId="0" applyNumberFormat="1" applyFont="1" applyFill="1" applyBorder="1"/>
    <x:xf numFmtId="0" fontId="0" fillId="3" borderId="22" xfId="0" applyNumberFormat="1" applyFont="1" applyFill="1" applyBorder="1"/>
    <x:xf numFmtId="0" fontId="10" fillId="6" borderId="0" xfId="0" applyNumberFormat="1" applyFont="1" applyFill="1" applyBorder="1"/>
    <x:xf numFmtId="0" fontId="10" fillId="6" borderId="0" xfId="0" applyNumberFormat="1" applyFont="1" applyFill="1" applyBorder="1" applyAlignment="1">
      <x:alignment horizontal="center"/>
    </x:xf>
    <x:xf numFmtId="0" fontId="0" fillId="8" borderId="0" xfId="0" applyNumberFormat="1" applyFont="1" applyFill="1" applyBorder="1"/>
    <x:xf numFmtId="0" fontId="9" fillId="8" borderId="0" xfId="0" applyNumberFormat="1" applyFont="1" applyFill="1" applyBorder="1"/>
    <x:xf numFmtId="0" fontId="9" fillId="8" borderId="9" xfId="0" applyNumberFormat="1" applyFont="1" applyFill="1" applyBorder="1"/>
    <x:xf numFmtId="0" fontId="9" fillId="8" borderId="10" xfId="0" applyNumberFormat="1" applyFont="1" applyFill="1" applyBorder="1"/>
    <x:xf numFmtId="0" fontId="9" fillId="8" borderId="11" xfId="0" applyNumberFormat="1" applyFont="1" applyFill="1" applyBorder="1"/>
    <x:xf numFmtId="0" fontId="9" fillId="8" borderId="15" xfId="0" applyNumberFormat="1" applyFont="1" applyFill="1" applyBorder="1"/>
    <x:xf numFmtId="0" fontId="9" fillId="8" borderId="16" xfId="0" applyNumberFormat="1" applyFont="1" applyFill="1" applyBorder="1"/>
    <x:xf numFmtId="0" fontId="9" fillId="8" borderId="12" xfId="0" applyNumberFormat="1" applyFont="1" applyFill="1" applyBorder="1"/>
    <x:xf numFmtId="0" fontId="9" fillId="8" borderId="13" xfId="0" applyNumberFormat="1" applyFont="1" applyFill="1" applyBorder="1"/>
    <x:xf numFmtId="0" fontId="9" fillId="8" borderId="14" xfId="0" applyNumberFormat="1" applyFont="1" applyFill="1" applyBorder="1"/>
    <x:xf numFmtId="0" fontId="9" fillId="8" borderId="9" xfId="0" applyNumberFormat="1" applyFont="1" applyFill="1" applyBorder="1" applyAlignment="1">
      <x:alignment wrapText="1"/>
    </x:xf>
    <x:xf numFmtId="0" fontId="9" fillId="8" borderId="10" xfId="0" applyNumberFormat="1" applyFont="1" applyFill="1" applyBorder="1" applyAlignment="1">
      <x:alignment wrapText="1"/>
    </x:xf>
    <x:xf numFmtId="0" fontId="9" fillId="8" borderId="11" xfId="0" applyNumberFormat="1" applyFont="1" applyFill="1" applyBorder="1" applyAlignment="1">
      <x:alignment wrapText="1"/>
    </x:xf>
    <x:xf numFmtId="0" fontId="9" fillId="8" borderId="15" xfId="0" applyNumberFormat="1" applyFont="1" applyFill="1" applyBorder="1" applyAlignment="1">
      <x:alignment wrapText="1"/>
    </x:xf>
    <x:xf numFmtId="0" fontId="9" fillId="8" borderId="0" xfId="0" applyNumberFormat="1" applyFont="1" applyFill="1" applyBorder="1" applyAlignment="1">
      <x:alignment wrapText="1"/>
    </x:xf>
    <x:xf numFmtId="0" fontId="9" fillId="8" borderId="16" xfId="0" applyNumberFormat="1" applyFont="1" applyFill="1" applyBorder="1" applyAlignment="1">
      <x:alignment wrapText="1"/>
    </x:xf>
    <x:xf numFmtId="0" fontId="9" fillId="8" borderId="12" xfId="0" applyNumberFormat="1" applyFont="1" applyFill="1" applyBorder="1" applyAlignment="1">
      <x:alignment wrapText="1"/>
    </x:xf>
    <x:xf numFmtId="0" fontId="9" fillId="8" borderId="13" xfId="0" applyNumberFormat="1" applyFont="1" applyFill="1" applyBorder="1" applyAlignment="1">
      <x:alignment wrapText="1"/>
    </x:xf>
    <x:xf numFmtId="0" fontId="9" fillId="8" borderId="14" xfId="0" applyNumberFormat="1" applyFont="1" applyFill="1" applyBorder="1" applyAlignment="1">
      <x:alignment wrapText="1"/>
    </x:xf>
    <x:xf numFmtId="0" fontId="9" fillId="8" borderId="9" xfId="0" applyNumberFormat="1" applyFont="1" applyFill="1" applyBorder="1" applyAlignment="1">
      <x:alignment vertical="top" wrapText="1"/>
    </x:xf>
    <x:xf numFmtId="0" fontId="9" fillId="8" borderId="10" xfId="0" applyNumberFormat="1" applyFont="1" applyFill="1" applyBorder="1" applyAlignment="1">
      <x:alignment vertical="top" wrapText="1"/>
    </x:xf>
    <x:xf numFmtId="0" fontId="9" fillId="8" borderId="11" xfId="0" applyNumberFormat="1" applyFont="1" applyFill="1" applyBorder="1" applyAlignment="1">
      <x:alignment vertical="top" wrapText="1"/>
    </x:xf>
    <x:xf numFmtId="0" fontId="9" fillId="8" borderId="15" xfId="0" applyNumberFormat="1" applyFont="1" applyFill="1" applyBorder="1" applyAlignment="1">
      <x:alignment vertical="top" wrapText="1"/>
    </x:xf>
    <x:xf numFmtId="0" fontId="9" fillId="8" borderId="0" xfId="0" applyNumberFormat="1" applyFont="1" applyFill="1" applyBorder="1" applyAlignment="1">
      <x:alignment vertical="top" wrapText="1"/>
    </x:xf>
    <x:xf numFmtId="0" fontId="9" fillId="8" borderId="16" xfId="0" applyNumberFormat="1" applyFont="1" applyFill="1" applyBorder="1" applyAlignment="1">
      <x:alignment vertical="top" wrapText="1"/>
    </x:xf>
    <x:xf numFmtId="0" fontId="9" fillId="8" borderId="12" xfId="0" applyNumberFormat="1" applyFont="1" applyFill="1" applyBorder="1" applyAlignment="1">
      <x:alignment vertical="top" wrapText="1"/>
    </x:xf>
    <x:xf numFmtId="0" fontId="9" fillId="8" borderId="13" xfId="0" applyNumberFormat="1" applyFont="1" applyFill="1" applyBorder="1" applyAlignment="1">
      <x:alignment vertical="top" wrapText="1"/>
    </x:xf>
    <x:xf numFmtId="0" fontId="9" fillId="8" borderId="14" xfId="0" applyNumberFormat="1" applyFont="1" applyFill="1" applyBorder="1" applyAlignment="1">
      <x:alignment vertical="top" wrapText="1"/>
    </x:xf>
  </x:cellXfs>
  <x:cellStyles count="1">
    <x:cellStyle name="Normal" xfId="0"/>
  </x:cellStyles>
  <x:dxfs count="9">
    <x:dxf>
      <x:font>
        <x:color rgb="FF641124"/>
      </x:font>
      <x:fill>
        <x:patternFill>
          <x:bgColor rgb="FFF3E7C8"/>
        </x:patternFill>
      </x:fill>
    </x:dxf>
    <x:dxf>
      <x:font>
        <x:color rgb="FF171417"/>
      </x:font>
      <x:fill>
        <x:patternFill>
          <x:bgColor rgb="FFDDEBDD"/>
        </x:patternFill>
      </x:fill>
    </x:dxf>
    <x:dxf>
      <x:font>
        <x:color rgb="FF171417"/>
      </x:font>
      <x:fill>
        <x:patternFill>
          <x:bgColor rgb="FFDDE8F3"/>
        </x:patternFill>
      </x:fill>
    </x:dxf>
    <x:dxf>
      <x:font>
        <x:color rgb="FF641124"/>
      </x:font>
      <x:fill>
        <x:patternFill>
          <x:bgColor rgb="FFF3E7C8"/>
        </x:patternFill>
      </x:fill>
    </x:dxf>
    <x:dxf>
      <x:font>
        <x:color rgb="FF171417"/>
      </x:font>
      <x:fill>
        <x:patternFill>
          <x:bgColor rgb="FFDDEBDD"/>
        </x:patternFill>
      </x:fill>
    </x:dxf>
    <x:dxf>
      <x:font>
        <x:color rgb="FF171417"/>
      </x:font>
      <x:fill>
        <x:patternFill>
          <x:bgColor rgb="FFDDE8F3"/>
        </x:patternFill>
      </x:fill>
    </x:dxf>
    <x:dxf>
      <x:font>
        <x:color rgb="FF641124"/>
      </x:font>
      <x:fill>
        <x:patternFill>
          <x:bgColor rgb="FFF3E7C8"/>
        </x:patternFill>
      </x:fill>
    </x:dxf>
    <x:dxf>
      <x:font>
        <x:color rgb="FF171417"/>
      </x:font>
      <x:fill>
        <x:patternFill>
          <x:bgColor rgb="FFDDEBDD"/>
        </x:patternFill>
      </x:fill>
    </x:dxf>
    <x:dxf>
      <x:font>
        <x:color rgb="FF171417"/>
      </x:font>
      <x:fill>
        <x:patternFill>
          <x:bgColor rgb="FFDDE8F3"/>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1fe6a1307669420d" /><Relationship Type="http://schemas.openxmlformats.org/officeDocument/2006/relationships/theme" Target="/xl/theme/theme1.xml" Id="Ree9d48ed63b749d0" /><Relationship Type="http://schemas.openxmlformats.org/officeDocument/2006/relationships/sharedStrings" Target="/xl/sharedStrings.xml" Id="Rc5445612fa674c39" /><Relationship Type="http://schemas.openxmlformats.org/officeDocument/2006/relationships/worksheet" Target="/xl/worksheets/sheet1.xml" Id="R2e68fcdd3f29416d" /><Relationship Type="http://schemas.openxmlformats.org/officeDocument/2006/relationships/worksheet" Target="/xl/worksheets/sheet2.xml" Id="Rb3b74c92d91442a9" /><Relationship Type="http://schemas.openxmlformats.org/officeDocument/2006/relationships/worksheet" Target="/xl/worksheets/sheet3.xml" Id="R15a70453c8794195" /><Relationship Type="http://schemas.openxmlformats.org/officeDocument/2006/relationships/worksheet" Target="/xl/worksheets/sheet4.xml" Id="Rf47da98ed9264aa3" /><Relationship Type="http://schemas.openxmlformats.org/officeDocument/2006/relationships/worksheet" Target="/xl/worksheets/sheet5.xml" Id="R602c5a777b5145e8" /><Relationship Type="http://schemas.openxmlformats.org/officeDocument/2006/relationships/worksheet" Target="/xl/worksheets/sheet6.xml" Id="Rde5c4ac489d74391" /><Relationship Type="http://schemas.openxmlformats.org/officeDocument/2006/relationships/worksheet" Target="/xl/worksheets/sheet7.xml" Id="R3ce87642f25041bd" /><Relationship Type="http://schemas.openxmlformats.org/officeDocument/2006/relationships/worksheet" Target="/xl/worksheets/sheet8.xml" Id="Rd2b629d8903342ed" /><Relationship Type="http://schemas.openxmlformats.org/officeDocument/2006/relationships/worksheet" Target="/xl/worksheets/sheet9.xml" Id="R3a65e7eb2f3e4a4c" /><Relationship Type="http://schemas.openxmlformats.org/officeDocument/2006/relationships/worksheet" Target="/xl/worksheets/sheet10.xml" Id="R5991b9f32ca64c86" /><Relationship Type="http://schemas.openxmlformats.org/officeDocument/2006/relationships/worksheet" Target="/xl/worksheets/sheet11.xml" Id="Re5d0e012d6f74eea" /><Relationship Type="http://schemas.openxmlformats.org/officeDocument/2006/relationships/worksheet" Target="/xl/worksheets/sheet12.xml" Id="R8aa46c0ac8834e6b" /><Relationship Type="http://schemas.openxmlformats.org/officeDocument/2006/relationships/worksheet" Target="/xl/worksheets/sheet13.xml" Id="Rfc169aa36ccd48ec" /><Relationship Type="http://schemas.microsoft.com/office/2017/10/relationships/person" Target="/xl/persons/person.xml" Id="R467ebe95745a40ef" /></Relationships>
</file>

<file path=xl/drawings/_rels/drawing1.xml.rels>&#65279;<?xml version="1.0" encoding="utf-8"?><Relationships xmlns="http://schemas.openxmlformats.org/package/2006/relationships"><Relationship Type="http://schemas.openxmlformats.org/officeDocument/2006/relationships/chart" Target="/xl/drawings/charts/chart1.xml" Id="Rfad0d159c4114f17" /></Relationships>
</file>

<file path=xl/drawings/_rels/vmlDrawing1.vml.rels><?xml version='1.0' encoding='utf-8'?>
<Relationships xmlns="http://schemas.openxmlformats.org/package/2006/relationships"><Relationship Id="rId1" Type="http://schemas.openxmlformats.org/officeDocument/2006/relationships/image" Target="../media/convergence-q45-document-page-mark.png" /></Relationships>
</file>

<file path=xl/drawings/_rels/vmlDrawing10.vml.rels><?xml version='1.0' encoding='utf-8'?>
<Relationships xmlns="http://schemas.openxmlformats.org/package/2006/relationships"><Relationship Id="rId1" Type="http://schemas.openxmlformats.org/officeDocument/2006/relationships/image" Target="../media/convergence-q45-document-page-mark.png" /></Relationships>
</file>

<file path=xl/drawings/_rels/vmlDrawing11.vml.rels><?xml version='1.0' encoding='utf-8'?>
<Relationships xmlns="http://schemas.openxmlformats.org/package/2006/relationships"><Relationship Id="rId1" Type="http://schemas.openxmlformats.org/officeDocument/2006/relationships/image" Target="../media/convergence-q45-document-page-mark.png" /></Relationships>
</file>

<file path=xl/drawings/_rels/vmlDrawing12.vml.rels><?xml version='1.0' encoding='utf-8'?>
<Relationships xmlns="http://schemas.openxmlformats.org/package/2006/relationships"><Relationship Id="rId1" Type="http://schemas.openxmlformats.org/officeDocument/2006/relationships/image" Target="../media/convergence-q45-document-page-mark.png" /></Relationships>
</file>

<file path=xl/drawings/_rels/vmlDrawing13.vml.rels><?xml version='1.0' encoding='utf-8'?>
<Relationships xmlns="http://schemas.openxmlformats.org/package/2006/relationships"><Relationship Id="rId1" Type="http://schemas.openxmlformats.org/officeDocument/2006/relationships/image" Target="../media/convergence-q45-document-page-mark.png" /></Relationships>
</file>

<file path=xl/drawings/_rels/vmlDrawing2.vml.rels><?xml version='1.0' encoding='utf-8'?>
<Relationships xmlns="http://schemas.openxmlformats.org/package/2006/relationships"><Relationship Id="rId1" Type="http://schemas.openxmlformats.org/officeDocument/2006/relationships/image" Target="../media/convergence-q45-document-page-mark.png" /></Relationships>
</file>

<file path=xl/drawings/_rels/vmlDrawing3.vml.rels><?xml version='1.0' encoding='utf-8'?>
<Relationships xmlns="http://schemas.openxmlformats.org/package/2006/relationships"><Relationship Id="rId1" Type="http://schemas.openxmlformats.org/officeDocument/2006/relationships/image" Target="../media/convergence-q45-document-page-mark.png" /></Relationships>
</file>

<file path=xl/drawings/_rels/vmlDrawing4.vml.rels><?xml version='1.0' encoding='utf-8'?>
<Relationships xmlns="http://schemas.openxmlformats.org/package/2006/relationships"><Relationship Id="rId1" Type="http://schemas.openxmlformats.org/officeDocument/2006/relationships/image" Target="../media/convergence-q45-document-page-mark.png" /></Relationships>
</file>

<file path=xl/drawings/_rels/vmlDrawing5.vml.rels><?xml version='1.0' encoding='utf-8'?>
<Relationships xmlns="http://schemas.openxmlformats.org/package/2006/relationships"><Relationship Id="rId1" Type="http://schemas.openxmlformats.org/officeDocument/2006/relationships/image" Target="../media/convergence-q45-document-page-mark.png" /></Relationships>
</file>

<file path=xl/drawings/_rels/vmlDrawing6.vml.rels><?xml version='1.0' encoding='utf-8'?>
<Relationships xmlns="http://schemas.openxmlformats.org/package/2006/relationships"><Relationship Id="rId1" Type="http://schemas.openxmlformats.org/officeDocument/2006/relationships/image" Target="../media/convergence-q45-document-page-mark.png" /></Relationships>
</file>

<file path=xl/drawings/_rels/vmlDrawing7.vml.rels><?xml version='1.0' encoding='utf-8'?>
<Relationships xmlns="http://schemas.openxmlformats.org/package/2006/relationships"><Relationship Id="rId1" Type="http://schemas.openxmlformats.org/officeDocument/2006/relationships/image" Target="../media/convergence-q45-document-page-mark.png" /></Relationships>
</file>

<file path=xl/drawings/_rels/vmlDrawing8.vml.rels><?xml version='1.0' encoding='utf-8'?>
<Relationships xmlns="http://schemas.openxmlformats.org/package/2006/relationships"><Relationship Id="rId1" Type="http://schemas.openxmlformats.org/officeDocument/2006/relationships/image" Target="../media/convergence-q45-document-page-mark.png" /></Relationships>
</file>

<file path=xl/drawings/_rels/vmlDrawing9.vml.rels><?xml version='1.0' encoding='utf-8'?>
<Relationships xmlns="http://schemas.openxmlformats.org/package/2006/relationships"><Relationship Id="rId1" Type="http://schemas.openxmlformats.org/officeDocument/2006/relationships/image" Target="../media/convergence-q45-document-page-mark.png"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Recorded prophetic facets</a:t>
            </a:r>
          </a:p>
        </c:rich>
      </c:tx>
      <c:overlay val="0"/>
    </c:title>
    <c:plotArea>
      <c:barChart>
        <c:barDir val="col"/>
        <c:varyColors val="0"/>
        <c:ser>
          <c:idx val="0"/>
          <c:order val="0"/>
          <c:tx>
            <c:v>Recorded mentions</c:v>
          </c:tx>
          <c:spPr>
            <a:solidFill xmlns:a="http://schemas.openxmlformats.org/drawingml/2006/main">
              <a:srgbClr val="981B32"/>
            </a:solidFill>
          </c:spPr>
          <c:cat>
            <c:strRef>
              <c:f>'Dashboard'!$A$15:$A$21</c:f>
              <c:strCache>
                <c:ptCount val="0"/>
              </c:strCache>
            </c:strRef>
          </c:cat>
          <c:val>
            <c:numRef>
              <c:f>'Dashboard'!$B$15:$B$21</c:f>
              <c:numCache>
                <c:formatCode>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3</xdr:col>
      <xdr:colOff>0</xdr:colOff>
      <xdr:row>13</xdr:row>
      <xdr:rowOff>0</xdr:rowOff>
    </xdr:from>
    <xdr:to>
      <xdr:col>10</xdr:col>
      <xdr:colOff>0</xdr:colOff>
      <xdr:row>29</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fad0d159c4114f17"/>
        </a:graphicData>
      </a:graphic>
    </xdr:graphicFrame>
    <xdr:clientData/>
  </xdr:twoCellAnchor>
</xdr:wsDr>
</file>

<file path=xl/persons/person.xml><?xml version="1.0" encoding="utf-8"?>
<xltc:personList xmlns:xltc="http://schemas.microsoft.com/office/spreadsheetml/2018/threadedcomments">
  <xltc:person displayName="Dr. Sherry-Ann Brown" id="{86976AD4-4445-49F3-9F27-59BD6DAC2167}"/>
</xltc:personList>
</file>

<file path=xl/tables/table1.xml><?xml version="1.0" encoding="utf-8"?>
<x:table xmlns:x="http://schemas.openxmlformats.org/spreadsheetml/2006/main" id="1" name="MasterIntakeTable" displayName="MasterIntakeTable" ref="A1:V16" headerRowCount="1" totalsRowCount="0" totalsRowShown="0">
  <x:autoFilter ref="A1:V16"/>
  <x:tableColumns count="22">
    <x:tableColumn id="1" name="Entry ID"/>
    <x:tableColumn id="2" name="Entry Created"/>
    <x:tableColumn id="3" name="Reported Date"/>
    <x:tableColumn id="4" name="Date Precision"/>
    <x:tableColumn id="5" name="Entry Type"/>
    <x:tableColumn id="6" name="Title / Short Description"/>
    <x:tableColumn id="7" name="Source Type"/>
    <x:tableColumn id="8" name="Source Person / Organization"/>
    <x:tableColumn id="9" name="Context / Setting"/>
    <x:tableColumn id="10" name="Primary Facet"/>
    <x:tableColumn id="11" name="Secondary Facets"/>
    <x:tableColumn id="12" name="People Group / Domain"/>
    <x:tableColumn id="13" name="Location / Nation"/>
    <x:tableColumn id="14" name="Privacy Level"/>
    <x:tableColumn id="15" name="Capture Status"/>
    <x:tableColumn id="16" name="Interpretation Status"/>
    <x:tableColumn id="17" name="Confirmation Status"/>
    <x:tableColumn id="18" name="Outcome Status"/>
    <x:tableColumn id="19" name="Related Entry IDs"/>
    <x:tableColumn id="20" name="Source Archive ID"/>
    <x:tableColumn id="21" name="Interpretation ID"/>
    <x:tableColumn id="22" name="Notes"/>
  </x:tableColumns>
  <x:tableStyleInfo name="TableStyleMedium2" showFirstColumn="0" showLastColumn="0" showRowStripes="1" showColumnStripes="0"/>
</x:table>
</file>

<file path=xl/tables/table10.xml><?xml version="1.0" encoding="utf-8"?>
<x:table xmlns:x="http://schemas.openxmlformats.org/spreadsheetml/2006/main" id="10" name="IntakeProtocolTable" displayName="IntakeProtocolTable" ref="A1:G11" headerRowCount="1" totalsRowCount="0" totalsRowShown="0">
  <x:autoFilter ref="A1:G11"/>
  <x:tableColumns count="7">
    <x:tableColumn id="1" name="Step"/>
    <x:tableColumn id="2" name="Name"/>
    <x:tableColumn id="3" name="Guiding Question"/>
    <x:tableColumn id="4" name="Required Output"/>
    <x:tableColumn id="5" name="Stewardship Guardrail"/>
    <x:tableColumn id="6" name="Workbook Destination"/>
    <x:tableColumn id="7" name="Completion Check"/>
  </x:tableColumns>
  <x:tableStyleInfo name="TableStyleMedium2" showFirstColumn="0" showLastColumn="0" showRowStripes="1" showColumnStripes="0"/>
</x:table>
</file>

<file path=xl/tables/table11.xml><?xml version="1.0" encoding="utf-8"?>
<x:table xmlns:x="http://schemas.openxmlformats.org/spreadsheetml/2006/main" id="11" name="DataDictionaryTable" displayName="DataDictionaryTable" ref="A1:H21" headerRowCount="1" totalsRowCount="0" totalsRowShown="0">
  <x:autoFilter ref="A1:H21"/>
  <x:tableColumns count="8">
    <x:tableColumn id="1" name="Sheet"/>
    <x:tableColumn id="2" name="Field"/>
    <x:tableColumn id="3" name="Definition"/>
    <x:tableColumn id="4" name="Allowed Values / Format"/>
    <x:tableColumn id="5" name="Source or Derived"/>
    <x:tableColumn id="6" name="Required"/>
    <x:tableColumn id="7" name="Example"/>
    <x:tableColumn id="8" name="Notes"/>
  </x:tableColumns>
  <x:tableStyleInfo name="TableStyleMedium2" showFirstColumn="0" showLastColumn="0" showRowStripes="1" showColumnStripes="0"/>
</x:table>
</file>

<file path=xl/tables/table2.xml><?xml version="1.0" encoding="utf-8"?>
<x:table xmlns:x="http://schemas.openxmlformats.org/spreadsheetml/2006/main" id="3" name="SourceArchiveTable" displayName="SourceArchiveTable" ref="A1:N16" headerRowCount="1" totalsRowCount="0" totalsRowShown="0">
  <x:autoFilter ref="A1:N16"/>
  <x:tableColumns count="14">
    <x:tableColumn id="1" name="Source Archive ID"/>
    <x:tableColumn id="2" name="Entry ID"/>
    <x:tableColumn id="3" name="Source Material Type"/>
    <x:tableColumn id="4" name="Reported Date"/>
    <x:tableColumn id="5" name="Reported Timeframe"/>
    <x:tableColumn id="6" name="Exact Wording or Dream Account"/>
    <x:tableColumn id="7" name="Verbatim Status"/>
    <x:tableColumn id="8" name="Source"/>
    <x:tableColumn id="9" name="Capture Method"/>
    <x:tableColumn id="10" name="File / Conversation Reference"/>
    <x:tableColumn id="11" name="Privacy Level"/>
    <x:tableColumn id="12" name="Original Language"/>
    <x:tableColumn id="13" name="Editing Applied"/>
    <x:tableColumn id="14" name="Provenance Notes"/>
  </x:tableColumns>
  <x:tableStyleInfo name="TableStyleMedium2" showFirstColumn="0" showLastColumn="0" showRowStripes="1" showColumnStripes="0"/>
</x:table>
</file>

<file path=xl/tables/table3.xml><?xml version="1.0" encoding="utf-8"?>
<x:table xmlns:x="http://schemas.openxmlformats.org/spreadsheetml/2006/main" id="4" name="InterpretationLedgerTable" displayName="InterpretationLedgerTable" ref="A1:Q16" headerRowCount="1" totalsRowCount="0" totalsRowShown="0">
  <x:autoFilter ref="A1:Q16"/>
  <x:tableColumns count="17">
    <x:tableColumn id="1" name="Interpretation ID"/>
    <x:tableColumn id="2" name="Entry ID"/>
    <x:tableColumn id="3" name="Reception - Raw Perception"/>
    <x:tableColumn id="4" name="Interpretation - Possible Meaning"/>
    <x:tableColumn id="5" name="Application - Possible Response"/>
    <x:tableColumn id="6" name="Scriptural Anchors"/>
    <x:tableColumn id="7" name="Personal Associations"/>
    <x:tableColumn id="8" name="Contextual Factors"/>
    <x:tableColumn id="9" name="Community Weighing"/>
    <x:tableColumn id="10" name="Interpretive Confidence"/>
    <x:tableColumn id="11" name="Action Status"/>
    <x:tableColumn id="12" name="Next Faithful Step"/>
    <x:tableColumn id="13" name="Questions Remaining"/>
    <x:tableColumn id="14" name="Revision Number"/>
    <x:tableColumn id="15" name="Last Reviewed"/>
    <x:tableColumn id="16" name="Reviewed By"/>
    <x:tableColumn id="17" name="Interpretation Notes"/>
  </x:tableColumns>
  <x:tableStyleInfo name="TableStyleMedium2" showFirstColumn="0" showLastColumn="0" showRowStripes="1" showColumnStripes="0"/>
</x:table>
</file>

<file path=xl/tables/table4.xml><?xml version="1.0" encoding="utf-8"?>
<x:table xmlns:x="http://schemas.openxmlformats.org/spreadsheetml/2006/main" id="5" name="ConfirmationsOutcomesTable" displayName="ConfirmationsOutcomesTable" ref="A1:P6" headerRowCount="1" totalsRowCount="0" totalsRowShown="0">
  <x:autoFilter ref="A1:P6"/>
  <x:tableColumns count="16">
    <x:tableColumn id="1" name="Record ID"/>
    <x:tableColumn id="2" name="Entry ID"/>
    <x:tableColumn id="3" name="Record Type"/>
    <x:tableColumn id="4" name="Record Date"/>
    <x:tableColumn id="5" name="Source / Witness"/>
    <x:tableColumn id="6" name="Description"/>
    <x:tableColumn id="7" name="Independence Level"/>
    <x:tableColumn id="8" name="Specificity"/>
    <x:tableColumn id="9" name="Outcome Observed"/>
    <x:tableColumn id="10" name="Outcome Date"/>
    <x:tableColumn id="11" name="Status"/>
    <x:tableColumn id="12" name="Evidence Reference"/>
    <x:tableColumn id="13" name="Alternative Explanation"/>
    <x:tableColumn id="14" name="Learning"/>
    <x:tableColumn id="15" name="Follow-up Date"/>
    <x:tableColumn id="16" name="Notes"/>
  </x:tableColumns>
  <x:tableStyleInfo name="TableStyleMedium2" showFirstColumn="0" showLastColumn="0" showRowStripes="1" showColumnStripes="0"/>
</x:table>
</file>

<file path=xl/tables/table5.xml><?xml version="1.0" encoding="utf-8"?>
<x:table xmlns:x="http://schemas.openxmlformats.org/spreadsheetml/2006/main" id="6" name="FacetMapTable" displayName="FacetMapTable" ref="A1:G8" headerRowCount="1" totalsRowCount="0" totalsRowShown="0">
  <x:autoFilter ref="A1:G8"/>
  <x:tableColumns count="7">
    <x:tableColumn id="1" name="Facet"/>
    <x:tableColumn id="2" name="Biblical Meaning"/>
    <x:tableColumn id="3" name="Biblical Anchors"/>
    <x:tableColumn id="4" name="Primary Count"/>
    <x:tableColumn id="5" name="Secondary Mention Count"/>
    <x:tableColumn id="6" name="Total Mentions"/>
    <x:tableColumn id="7" name="Formation Questions"/>
  </x:tableColumns>
  <x:tableStyleInfo name="TableStyleMedium2" showFirstColumn="0" showLastColumn="0" showRowStripes="1" showColumnStripes="0"/>
</x:table>
</file>

<file path=xl/tables/table6.xml><?xml version="1.0" encoding="utf-8"?>
<x:table xmlns:x="http://schemas.openxmlformats.org/spreadsheetml/2006/main" id="2" name="EntryFacetsTable" displayName="EntryFacetsTable" ref="A1:E44" headerRowCount="1" totalsRowCount="0" totalsRowShown="0">
  <x:autoFilter ref="A1:E44"/>
  <x:tableColumns count="5">
    <x:tableColumn id="1" name="Entry ID"/>
    <x:tableColumn id="2" name="Facet"/>
    <x:tableColumn id="3" name="Role"/>
    <x:tableColumn id="4" name="Mapping Basis"/>
    <x:tableColumn id="5" name="Notes"/>
  </x:tableColumns>
  <x:tableStyleInfo name="TableStyleMedium2" showFirstColumn="0" showLastColumn="0" showRowStripes="1" showColumnStripes="0"/>
</x:table>
</file>

<file path=xl/tables/table7.xml><?xml version="1.0" encoding="utf-8"?>
<x:table xmlns:x="http://schemas.openxmlformats.org/spreadsheetml/2006/main" id="7" name="TrainingFormationTable" displayName="TrainingFormationTable" ref="A1:J11" headerRowCount="1" totalsRowCount="0" totalsRowShown="0">
  <x:autoFilter ref="A1:J11"/>
  <x:tableColumns count="10">
    <x:tableColumn id="1" name="Record ID"/>
    <x:tableColumn id="2" name="Program / Event"/>
    <x:tableColumn id="3" name="Provider"/>
    <x:tableColumn id="4" name="Start Date"/>
    <x:tableColumn id="5" name="End Date"/>
    <x:tableColumn id="6" name="Status"/>
    <x:tableColumn id="7" name="Prophetic Emphasis"/>
    <x:tableColumn id="8" name="Evidence / Assignment"/>
    <x:tableColumn id="9" name="Related Entry IDs"/>
    <x:tableColumn id="10" name="Notes"/>
  </x:tableColumns>
  <x:tableStyleInfo name="TableStyleMedium2" showFirstColumn="0" showLastColumn="0" showRowStripes="1" showColumnStripes="0"/>
</x:table>
</file>

<file path=xl/tables/table8.xml><?xml version="1.0" encoding="utf-8"?>
<x:table xmlns:x="http://schemas.openxmlformats.org/spreadsheetml/2006/main" id="8" name="ScriptureConcordanceTable" displayName="ScriptureConcordanceTable" ref="A1:F16" headerRowCount="1" totalsRowCount="0" totalsRowShown="0">
  <x:autoFilter ref="A1:F16"/>
  <x:tableColumns count="6">
    <x:tableColumn id="1" name="Theme / Facet"/>
    <x:tableColumn id="2" name="Reference"/>
    <x:tableColumn id="3" name="Purpose in the Register"/>
    <x:tableColumn id="4" name="Support Type"/>
    <x:tableColumn id="5" name="Interpretive Note"/>
    <x:tableColumn id="6" name="Related Entry IDs"/>
  </x:tableColumns>
  <x:tableStyleInfo name="TableStyleMedium2" showFirstColumn="0" showLastColumn="0" showRowStripes="1" showColumnStripes="0"/>
</x:table>
</file>

<file path=xl/tables/table9.xml><?xml version="1.0" encoding="utf-8"?>
<x:table xmlns:x="http://schemas.openxmlformats.org/spreadsheetml/2006/main" id="9" name="QuarterlyReviewTable" displayName="QuarterlyReviewTable" ref="A1:N7" headerRowCount="1" totalsRowCount="0" totalsRowShown="0">
  <x:autoFilter ref="A1:N7"/>
  <x:tableColumns count="14">
    <x:tableColumn id="1" name="Period Start"/>
    <x:tableColumn id="2" name="Period End"/>
    <x:tableColumn id="3" name="Period Label"/>
    <x:tableColumn id="4" name="Entries Added"/>
    <x:tableColumn id="5" name="Dreams / Visions"/>
    <x:tableColumn id="6" name="Prophetic Words / Images"/>
    <x:tableColumn id="7" name="Confirmation Records"/>
    <x:tableColumn id="8" name="Observed Outcomes"/>
    <x:tableColumn id="9" name="Training Events"/>
    <x:tableColumn id="10" name="Recurring Facets"/>
    <x:tableColumn id="11" name="Fruit Observed"/>
    <x:tableColumn id="12" name="Formation Priorities"/>
    <x:tableColumn id="13" name="Questions for Discernment"/>
    <x:tableColumn id="14" name="Review Status"/>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xml version='1.0' encoding='utf-8'?>
<ns0:Relationships xmlns:ns0="http://schemas.openxmlformats.org/package/2006/relationships"><ns0:Relationship Type="http://schemas.openxmlformats.org/officeDocument/2006/relationships/drawing" Target="/xl/drawings/drawing1.xml" Id="R40b7bf7b203b4dc5" /><Relationship Id="rId1" Type="http://schemas.openxmlformats.org/officeDocument/2006/relationships/vmlDrawing" Target="../drawings/vmlDrawing1.vml" /></ns0:Relationships>
</file>

<file path=xl/worksheets/_rels/sheet10.xml.rels><?xml version='1.0' encoding='utf-8'?>
<ns0:Relationships xmlns:ns0="http://schemas.openxmlformats.org/package/2006/relationships"><ns0:Relationship Type="http://schemas.openxmlformats.org/officeDocument/2006/relationships/table" Target="/xl/tables/table9.xml" Id="Rd264aac62ffe481e" /><Relationship Id="rId1" Type="http://schemas.openxmlformats.org/officeDocument/2006/relationships/vmlDrawing" Target="../drawings/vmlDrawing2.vml" /></ns0:Relationships>
</file>

<file path=xl/worksheets/_rels/sheet11.xml.rels><?xml version='1.0' encoding='utf-8'?>
<ns0:Relationships xmlns:ns0="http://schemas.openxmlformats.org/package/2006/relationships"><ns0:Relationship Type="http://schemas.openxmlformats.org/officeDocument/2006/relationships/table" Target="/xl/tables/table10.xml" Id="Re96ddd4bfc8c4a10" /><Relationship Id="rId1" Type="http://schemas.openxmlformats.org/officeDocument/2006/relationships/vmlDrawing" Target="../drawings/vmlDrawing3.vml" /></ns0:Relationships>
</file>

<file path=xl/worksheets/_rels/sheet12.xml.rels><?xml version='1.0' encoding='utf-8'?>
<ns0:Relationships xmlns:ns0="http://schemas.openxmlformats.org/package/2006/relationships"><ns0:Relationship Type="http://schemas.openxmlformats.org/officeDocument/2006/relationships/table" Target="/xl/tables/table11.xml" Id="R1ab397b5a0994a99" /><Relationship Id="rId1" Type="http://schemas.openxmlformats.org/officeDocument/2006/relationships/vmlDrawing" Target="../drawings/vmlDrawing4.vml" /></ns0:Relationships>
</file>

<file path=xl/worksheets/_rels/sheet13.xml.rels><?xml version='1.0' encoding='utf-8'?>
<Relationships xmlns="http://schemas.openxmlformats.org/package/2006/relationships"><Relationship Id="rId1" Type="http://schemas.openxmlformats.org/officeDocument/2006/relationships/vmlDrawing" Target="../drawings/vmlDrawing5.vml" /></Relationships>
</file>

<file path=xl/worksheets/_rels/sheet2.xml.rels><?xml version='1.0' encoding='utf-8'?>
<ns0:Relationships xmlns:ns0="http://schemas.openxmlformats.org/package/2006/relationships"><ns0:Relationship Type="http://schemas.openxmlformats.org/officeDocument/2006/relationships/table" Target="/xl/tables/table1.xml" Id="R1d44790efff44bef" /><Relationship Id="rId1" Type="http://schemas.openxmlformats.org/officeDocument/2006/relationships/vmlDrawing" Target="../drawings/vmlDrawing6.vml" /></ns0:Relationships>
</file>

<file path=xl/worksheets/_rels/sheet3.xml.rels><?xml version='1.0' encoding='utf-8'?>
<ns0:Relationships xmlns:ns0="http://schemas.openxmlformats.org/package/2006/relationships"><ns0:Relationship Type="http://schemas.openxmlformats.org/officeDocument/2006/relationships/table" Target="/xl/tables/table2.xml" Id="R31dd2fc25c9c4fbf" /><Relationship Id="rId1" Type="http://schemas.openxmlformats.org/officeDocument/2006/relationships/vmlDrawing" Target="../drawings/vmlDrawing7.vml" /></ns0:Relationships>
</file>

<file path=xl/worksheets/_rels/sheet4.xml.rels><?xml version='1.0' encoding='utf-8'?>
<ns0:Relationships xmlns:ns0="http://schemas.openxmlformats.org/package/2006/relationships"><ns0:Relationship Type="http://schemas.openxmlformats.org/officeDocument/2006/relationships/table" Target="/xl/tables/table3.xml" Id="R92315a539e634254" /><Relationship Id="rId1" Type="http://schemas.openxmlformats.org/officeDocument/2006/relationships/vmlDrawing" Target="../drawings/vmlDrawing8.vml" /></ns0:Relationships>
</file>

<file path=xl/worksheets/_rels/sheet5.xml.rels><?xml version='1.0' encoding='utf-8'?>
<ns0:Relationships xmlns:ns0="http://schemas.openxmlformats.org/package/2006/relationships"><ns0:Relationship Type="http://schemas.openxmlformats.org/officeDocument/2006/relationships/table" Target="/xl/tables/table4.xml" Id="Rb65f3da96e834b11" /><Relationship Id="rId1" Type="http://schemas.openxmlformats.org/officeDocument/2006/relationships/vmlDrawing" Target="../drawings/vmlDrawing9.vml" /></ns0:Relationships>
</file>

<file path=xl/worksheets/_rels/sheet6.xml.rels><?xml version='1.0' encoding='utf-8'?>
<ns0:Relationships xmlns:ns0="http://schemas.openxmlformats.org/package/2006/relationships"><ns0:Relationship Type="http://schemas.openxmlformats.org/officeDocument/2006/relationships/table" Target="/xl/tables/table5.xml" Id="Ra2f04c150a1e47ff" /><Relationship Id="rId1" Type="http://schemas.openxmlformats.org/officeDocument/2006/relationships/vmlDrawing" Target="../drawings/vmlDrawing10.vml" /></ns0:Relationships>
</file>

<file path=xl/worksheets/_rels/sheet7.xml.rels><?xml version='1.0' encoding='utf-8'?>
<ns0:Relationships xmlns:ns0="http://schemas.openxmlformats.org/package/2006/relationships"><ns0:Relationship Type="http://schemas.openxmlformats.org/officeDocument/2006/relationships/table" Target="/xl/tables/table6.xml" Id="Rb2c480cfc6654706" /><Relationship Id="rId1" Type="http://schemas.openxmlformats.org/officeDocument/2006/relationships/vmlDrawing" Target="../drawings/vmlDrawing11.vml" /></ns0:Relationships>
</file>

<file path=xl/worksheets/_rels/sheet8.xml.rels><?xml version='1.0' encoding='utf-8'?>
<ns0:Relationships xmlns:ns0="http://schemas.openxmlformats.org/package/2006/relationships"><ns0:Relationship Type="http://schemas.openxmlformats.org/officeDocument/2006/relationships/table" Target="/xl/tables/table7.xml" Id="Rf3084e729265478e" /><Relationship Id="rId1" Type="http://schemas.openxmlformats.org/officeDocument/2006/relationships/vmlDrawing" Target="../drawings/vmlDrawing12.vml" /></ns0:Relationships>
</file>

<file path=xl/worksheets/_rels/sheet9.xml.rels><?xml version='1.0' encoding='utf-8'?>
<ns0:Relationships xmlns:ns0="http://schemas.openxmlformats.org/package/2006/relationships"><ns0:Relationship Type="http://schemas.openxmlformats.org/officeDocument/2006/relationships/table" Target="/xl/tables/table8.xml" Id="R7ffcbc3bccda4a35" /><Relationship Id="rId1" Type="http://schemas.openxmlformats.org/officeDocument/2006/relationships/vmlDrawing" Target="../drawings/vmlDrawing13.vml" /></ns0:Relationships>
</file>

<file path=xl/worksheets/sheet1.xml><?xml version="1.0" encoding="utf-8"?>
<worksheet xmlns="http://schemas.openxmlformats.org/spreadsheetml/2006/main" xmlns:r="http://schemas.openxmlformats.org/officeDocument/2006/relationships">
  <sheetViews>
    <sheetView showGridLines="0" workbookViewId="0"/>
  </sheetViews>
  <sheetFormatPr defaultRowHeight="15"/>
  <cols>
    <col min="1" max="1" width="13" hidden="0" customWidth="1"/>
    <col min="2" max="2" width="13" hidden="0" customWidth="1"/>
    <col min="3" max="3" width="13" hidden="0" customWidth="1"/>
    <col min="4" max="4" width="13" hidden="0" customWidth="1"/>
    <col min="5" max="5" width="13" hidden="0" customWidth="1"/>
    <col min="6" max="6" width="13" hidden="0" customWidth="1"/>
    <col min="7" max="7" width="13" hidden="0" customWidth="1"/>
    <col min="8" max="8" width="13" hidden="0" customWidth="1"/>
    <col min="9" max="9" width="13" hidden="0" customWidth="1"/>
    <col min="10" max="10" width="13" hidden="0" customWidth="1"/>
    <col min="11" max="11" width="13" hidden="0" customWidth="1"/>
    <col min="12" max="12" width="13" hidden="0" customWidth="1"/>
    <col min="13" max="13" width="13" hidden="0" customWidth="1"/>
    <col min="14" max="14" width="13" hidden="0" customWidth="1"/>
  </cols>
  <sheetData>
    <row r="1" ht="40" customHeight="1">
      <c r="A1" s="41" t="str">
        <v>Prophetic Formation and Evidence Register</v>
      </c>
      <c r="B1" s="42"/>
      <c r="C1" s="42"/>
      <c r="D1" s="42"/>
      <c r="E1" s="42"/>
      <c r="F1" s="42"/>
      <c r="G1" s="42"/>
      <c r="H1" s="42"/>
      <c r="I1" s="42"/>
      <c r="J1" s="42"/>
      <c r="K1" s="42"/>
      <c r="L1" s="42"/>
      <c r="M1" s="42"/>
      <c r="N1" s="43"/>
    </row>
    <row r="2" ht="30" customHeight="1">
      <c r="A2" s="47" t="str">
        <v>A longitudinal record for source preservation, interpretation, community discernment, confirmation, fruit, and formation</v>
      </c>
      <c r="B2" s="47"/>
      <c r="C2" s="47"/>
      <c r="D2" s="47"/>
      <c r="E2" s="47"/>
      <c r="F2" s="47"/>
      <c r="G2" s="47"/>
      <c r="H2" s="47"/>
      <c r="I2" s="47"/>
      <c r="J2" s="47"/>
      <c r="K2" s="47"/>
      <c r="L2" s="47"/>
      <c r="M2" s="47"/>
      <c r="N2" s="47"/>
    </row>
    <row r="4">
      <c r="A4" s="56" t="str">
        <v>Recorded entries</v>
      </c>
      <c r="B4" s="57"/>
      <c r="C4" s="58"/>
      <c r="D4" s="56" t="str">
        <v>Interpretations requiring review</v>
      </c>
      <c r="E4" s="57"/>
      <c r="F4" s="58"/>
      <c r="G4" s="56" t="str">
        <v>Confirmation and outcome records</v>
      </c>
      <c r="H4" s="57"/>
      <c r="I4" s="58"/>
      <c r="J4" s="56" t="str">
        <v>Observed outcomes</v>
      </c>
      <c r="K4" s="57"/>
      <c r="L4" s="58"/>
    </row>
    <row r="5">
      <c r="A5" s="72" t="n">
        <f>COUNTA('Master Intake'!$A$2:$A$251)</f>
        <v>15</v>
      </c>
      <c r="B5" s="73"/>
      <c r="C5" s="74"/>
      <c r="D5" s="72" t="n">
        <f>COUNTA('Master Intake'!$P$2:$P$251)-COUNTIF('Master Intake'!$P$2:$P$251,"Working interpretation")-COUNTIF('Master Intake'!$P$2:$P$251,"Supportive reflection")</f>
        <v>12</v>
      </c>
      <c r="E5" s="73"/>
      <c r="F5" s="74"/>
      <c r="G5" s="72" t="n">
        <f>COUNTA('Confirmations Outcomes'!$A$2:$A$251)</f>
        <v>5</v>
      </c>
      <c r="H5" s="73"/>
      <c r="I5" s="74"/>
      <c r="J5" s="72" t="n">
        <f>COUNTIF('Confirmations Outcomes'!$K$2:$K$251,"Observed")</f>
        <v>1</v>
      </c>
      <c r="K5" s="73"/>
      <c r="L5" s="74"/>
    </row>
    <row r="6">
      <c r="A6" s="75"/>
      <c r="B6" s="76"/>
      <c r="C6" s="77"/>
      <c r="D6" s="75"/>
      <c r="E6" s="76"/>
      <c r="F6" s="77"/>
      <c r="G6" s="75"/>
      <c r="H6" s="76"/>
      <c r="I6" s="77"/>
      <c r="J6" s="75"/>
      <c r="K6" s="76"/>
      <c r="L6" s="77"/>
    </row>
    <row r="8">
      <c r="A8" s="79" t="str">
        <v>Current working orientation</v>
      </c>
      <c r="B8" s="79"/>
      <c r="C8" s="79"/>
      <c r="D8" s="79"/>
      <c r="E8" s="79"/>
      <c r="F8" s="79"/>
      <c r="H8" s="79" t="str">
        <v>Methodological safeguard</v>
      </c>
      <c r="I8" s="79"/>
      <c r="J8" s="79"/>
      <c r="K8" s="79"/>
      <c r="L8" s="79"/>
      <c r="M8" s="79"/>
      <c r="N8" s="79"/>
    </row>
    <row r="9">
      <c r="A9" s="98" t="str">
        <v>Preliminary observed cluster: seer, watchman, guardian, and equipper, with speaker, intercessory, healthcare, scientific, and nations-oriented expressions. This remains a longitudinal discernment framework centered upon service, character, fruit, and accountable community recognition.</v>
      </c>
      <c r="B9" s="99"/>
      <c r="C9" s="99"/>
      <c r="D9" s="99"/>
      <c r="E9" s="99"/>
      <c r="F9" s="100"/>
      <c r="H9" s="98" t="str">
        <v>Raw source material, interpretation, application, confirmation, and outcome remain in separate fields. Counts describe recorded observations. They function as navigational signals for prayerful review and carry no psychometric or ecclesial validation claim.</v>
      </c>
      <c r="I9" s="99"/>
      <c r="J9" s="99"/>
      <c r="K9" s="99"/>
      <c r="L9" s="99"/>
      <c r="M9" s="99"/>
      <c r="N9" s="100"/>
    </row>
    <row r="10">
      <c r="A10" s="101"/>
      <c r="B10" s="102"/>
      <c r="C10" s="102"/>
      <c r="D10" s="102"/>
      <c r="E10" s="102"/>
      <c r="F10" s="103"/>
      <c r="H10" s="101"/>
      <c r="I10" s="102"/>
      <c r="J10" s="102"/>
      <c r="K10" s="102"/>
      <c r="L10" s="102"/>
      <c r="M10" s="102"/>
      <c r="N10" s="103"/>
    </row>
    <row r="11">
      <c r="A11" s="101"/>
      <c r="B11" s="102"/>
      <c r="C11" s="102"/>
      <c r="D11" s="102"/>
      <c r="E11" s="102"/>
      <c r="F11" s="103"/>
      <c r="H11" s="101"/>
      <c r="I11" s="102"/>
      <c r="J11" s="102"/>
      <c r="K11" s="102"/>
      <c r="L11" s="102"/>
      <c r="M11" s="102"/>
      <c r="N11" s="103"/>
    </row>
    <row r="12">
      <c r="A12" s="104"/>
      <c r="B12" s="105"/>
      <c r="C12" s="105"/>
      <c r="D12" s="105"/>
      <c r="E12" s="105"/>
      <c r="F12" s="106"/>
      <c r="H12" s="104"/>
      <c r="I12" s="105"/>
      <c r="J12" s="105"/>
      <c r="K12" s="105"/>
      <c r="L12" s="105"/>
      <c r="M12" s="105"/>
      <c r="N12" s="106"/>
    </row>
    <row r="14" ht="32" customHeight="1">
      <c r="A14" s="10" t="str">
        <v>Facet</v>
      </c>
      <c r="B14" s="12" t="str">
        <v>Recorded mentions</v>
      </c>
      <c r="K14" s="114" t="str">
        <v>Ongoing intake default</v>
      </c>
      <c r="L14" s="114"/>
      <c r="M14" s="114"/>
      <c r="N14" s="114"/>
    </row>
    <row r="15">
      <c r="A15" s="107" t="str">
        <f>'Facet Map'!A2</f>
        <v>Nabi</v>
      </c>
      <c r="B15" s="108" t="n">
        <f>'Facet Map'!F2</f>
        <v>10</v>
      </c>
      <c r="K15" s="134" t="str">
        <v>Every new item will be preserved, classified, interpreted cautiously, linked to Scripture with support type identified, weighed for confirmation and alternative explanations, and followed for fruit. New information will update existing entries when it belongs to the same source and will receive a new identifier when it represents a distinct experience.</v>
      </c>
      <c r="L15" s="135"/>
      <c r="M15" s="135"/>
      <c r="N15" s="136"/>
    </row>
    <row r="16">
      <c r="A16" s="109" t="str">
        <f>'Facet Map'!A3</f>
        <v>Roeh</v>
      </c>
      <c r="B16" s="110" t="n">
        <f>'Facet Map'!F3</f>
        <v>3</v>
      </c>
      <c r="K16" s="137"/>
      <c r="L16" s="138"/>
      <c r="M16" s="138"/>
      <c r="N16" s="139"/>
    </row>
    <row r="17">
      <c r="A17" s="109" t="str">
        <f>'Facet Map'!A4</f>
        <v>Chozeh</v>
      </c>
      <c r="B17" s="110" t="n">
        <f>'Facet Map'!F4</f>
        <v>10</v>
      </c>
      <c r="K17" s="137"/>
      <c r="L17" s="138"/>
      <c r="M17" s="138"/>
      <c r="N17" s="139"/>
    </row>
    <row r="18">
      <c r="A18" s="109" t="str">
        <f>'Facet Map'!A5</f>
        <v>Watchman</v>
      </c>
      <c r="B18" s="110" t="n">
        <f>'Facet Map'!F5</f>
        <v>5</v>
      </c>
      <c r="K18" s="137"/>
      <c r="L18" s="138"/>
      <c r="M18" s="138"/>
      <c r="N18" s="139"/>
    </row>
    <row r="19">
      <c r="A19" s="109" t="str">
        <f>'Facet Map'!A6</f>
        <v>Shamar</v>
      </c>
      <c r="B19" s="110" t="n">
        <f>'Facet Map'!F6</f>
        <v>4</v>
      </c>
      <c r="K19" s="137"/>
      <c r="L19" s="138"/>
      <c r="M19" s="138"/>
      <c r="N19" s="139"/>
    </row>
    <row r="20">
      <c r="A20" s="109" t="str">
        <f>'Facet Map'!A7</f>
        <v>Intercessor</v>
      </c>
      <c r="B20" s="110" t="n">
        <f>'Facet Map'!F7</f>
        <v>5</v>
      </c>
      <c r="K20" s="137"/>
      <c r="L20" s="138"/>
      <c r="M20" s="138"/>
      <c r="N20" s="139"/>
    </row>
    <row r="21">
      <c r="A21" s="111" t="str">
        <f>'Facet Map'!A8</f>
        <v>Equipper</v>
      </c>
      <c r="B21" s="112" t="n">
        <f>'Facet Map'!F8</f>
        <v>6</v>
      </c>
      <c r="K21" s="137"/>
      <c r="L21" s="138"/>
      <c r="M21" s="138"/>
      <c r="N21" s="139"/>
    </row>
    <row r="22">
      <c r="K22" s="137"/>
      <c r="L22" s="138"/>
      <c r="M22" s="138"/>
      <c r="N22" s="139"/>
    </row>
    <row r="23">
      <c r="K23" s="137"/>
      <c r="L23" s="138"/>
      <c r="M23" s="138"/>
      <c r="N23" s="139"/>
    </row>
    <row r="24">
      <c r="K24" s="140"/>
      <c r="L24" s="141"/>
      <c r="M24" s="141"/>
      <c r="N24" s="142"/>
    </row>
  </sheetData>
  <mergeCells>
    <mergeCell ref="A1:N1"/>
    <mergeCell ref="A2:N2"/>
    <mergeCell ref="A4:C4"/>
    <mergeCell ref="A5:C6"/>
    <mergeCell ref="D4:F4"/>
    <mergeCell ref="D5:F6"/>
    <mergeCell ref="G4:I4"/>
    <mergeCell ref="G5:I6"/>
    <mergeCell ref="J4:L4"/>
    <mergeCell ref="J5:L6"/>
    <mergeCell ref="A8:F8"/>
    <mergeCell ref="A9:F12"/>
    <mergeCell ref="H8:N8"/>
    <mergeCell ref="H9:N12"/>
    <mergeCell ref="K14:N14"/>
    <mergeCell ref="K15:N24"/>
  </mergeCells>
  <pageMargins left="0.7" right="0.7" top="0.75" bottom="0.75" header="0.3" footer="0.3"/>
  <drawing r:id="R40b7bf7b203b4dc5"/>
  <headerFooter>
    <oddHeader>&amp;R&amp;G</oddHeader>
  </headerFooter>
  <legacyDrawingHF r:id="rId1"/>
</worksheet>
</file>

<file path=xl/worksheets/sheet10.xml><?xml version="1.0" encoding="utf-8"?>
<worksheet xmlns="http://schemas.openxmlformats.org/spreadsheetml/2006/main" xmlns:r="http://schemas.openxmlformats.org/officeDocument/2006/relationships">
  <sheetViews>
    <sheetView showGridLines="0" workbookViewId="0"/>
  </sheetViews>
  <sheetFormatPr defaultRowHeight="15"/>
  <cols>
    <col min="1" max="1" width="13" hidden="0" customWidth="1"/>
    <col min="2" max="2" width="13" hidden="0" customWidth="1"/>
    <col min="3" max="3" width="14" hidden="0" customWidth="1"/>
    <col min="4" max="4" width="14" hidden="0" customWidth="1"/>
    <col min="5" max="5" width="18" hidden="0" customWidth="1"/>
    <col min="6" max="6" width="24" hidden="0" customWidth="1"/>
    <col min="7" max="7" width="20" hidden="0" customWidth="1"/>
    <col min="8" max="8" width="18" hidden="0" customWidth="1"/>
    <col min="9" max="9" width="16" hidden="0" customWidth="1"/>
    <col min="10" max="10" width="32" hidden="0" customWidth="1"/>
    <col min="11" max="11" width="38" hidden="0" customWidth="1"/>
    <col min="12" max="12" width="38" hidden="0" customWidth="1"/>
    <col min="13" max="13" width="42" hidden="0" customWidth="1"/>
    <col min="14" max="14" width="18" hidden="0" customWidth="1"/>
  </cols>
  <sheetData>
    <row r="1" ht="32" customHeight="1">
      <c r="A1" s="10" t="str">
        <v>Period Start</v>
      </c>
      <c r="B1" s="11" t="str">
        <v>Period End</v>
      </c>
      <c r="C1" s="11" t="str">
        <v>Period Label</v>
      </c>
      <c r="D1" s="11" t="str">
        <v>Entries Added</v>
      </c>
      <c r="E1" s="11" t="str">
        <v>Dreams / Visions</v>
      </c>
      <c r="F1" s="11" t="str">
        <v>Prophetic Words / Images</v>
      </c>
      <c r="G1" s="11" t="str">
        <v>Confirmation Records</v>
      </c>
      <c r="H1" s="11" t="str">
        <v>Observed Outcomes</v>
      </c>
      <c r="I1" s="11" t="str">
        <v>Training Events</v>
      </c>
      <c r="J1" s="11" t="str">
        <v>Recurring Facets</v>
      </c>
      <c r="K1" s="11" t="str">
        <v>Fruit Observed</v>
      </c>
      <c r="L1" s="11" t="str">
        <v>Formation Priorities</v>
      </c>
      <c r="M1" s="11" t="str">
        <v>Questions for Discernment</v>
      </c>
      <c r="N1" s="12" t="str">
        <v>Review Status</v>
      </c>
    </row>
    <row r="2">
      <c r="A2" s="30" t="n">
        <v>46204</v>
      </c>
      <c r="B2" s="30" t="n">
        <v>46295</v>
      </c>
      <c r="C2" s="29" t="str">
        <v>2026 Q3</v>
      </c>
      <c r="D2" s="29" t="n">
        <f>COUNTIFS('Master Intake'!$B$2:$B$251,"&gt;="&amp;A2,'Master Intake'!$B$2:$B$251,"&lt;="&amp;B2)</f>
        <v>15</v>
      </c>
      <c r="E2" s="29" t="n">
        <f>COUNTIFS('Master Intake'!$B$2:$B$251,"&gt;="&amp;A2,'Master Intake'!$B$2:$B$251,"&lt;="&amp;B2,'Master Intake'!$E$2:$E$251,"Dream")+COUNTIFS('Master Intake'!$B$2:$B$251,"&gt;="&amp;A2,'Master Intake'!$B$2:$B$251,"&lt;="&amp;B2,'Master Intake'!$E$2:$E$251,"Vision")</f>
        <v>2</v>
      </c>
      <c r="F2" s="29" t="n">
        <f>COUNTIFS('Master Intake'!$B$2:$B$251,"&gt;="&amp;A2,'Master Intake'!$B$2:$B$251,"&lt;="&amp;B2,'Master Intake'!$E$2:$E$251,"Prophetic word")+COUNTIFS('Master Intake'!$B$2:$B$251,"&gt;="&amp;A2,'Master Intake'!$B$2:$B$251,"&lt;="&amp;B2,'Master Intake'!$E$2:$E$251,"Prophetic image")+COUNTIFS('Master Intake'!$B$2:$B$251,"&gt;="&amp;A2,'Master Intake'!$B$2:$B$251,"&lt;="&amp;B2,'Master Intake'!$E$2:$E$251,"Prophetic word and image")</f>
        <v>8</v>
      </c>
      <c r="G2" s="29" t="n">
        <f>COUNTIFS('Confirmations Outcomes'!$D$2:$D$251,"&gt;="&amp;A2,'Confirmations Outcomes'!$D$2:$D$251,"&lt;="&amp;B2)</f>
        <v>5</v>
      </c>
      <c r="H2" s="29" t="n">
        <f>COUNTIFS('Confirmations Outcomes'!$J$2:$J$251,"&gt;="&amp;A2,'Confirmations Outcomes'!$J$2:$J$251,"&lt;="&amp;B2,'Confirmations Outcomes'!$K$2:$K$251,"Observed")</f>
        <v>1</v>
      </c>
      <c r="I2" s="29" t="n">
        <f>COUNTIFS('Training Formation'!$D$2:$D$251,"&gt;="&amp;A2,'Training Formation'!$D$2:$D$251,"&lt;="&amp;B2)</f>
        <v>4</v>
      </c>
      <c r="J2" s="29" t="str"/>
      <c r="K2" s="29" t="str"/>
      <c r="L2" s="29" t="str"/>
      <c r="M2" s="29" t="str"/>
      <c r="N2" s="29" t="str">
        <v>Pending review</v>
      </c>
    </row>
    <row r="3">
      <c r="A3" s="28" t="n">
        <v>46296</v>
      </c>
      <c r="B3" s="28" t="n">
        <v>46387</v>
      </c>
      <c r="C3" s="27" t="str">
        <v>2026 Q4</v>
      </c>
      <c r="D3" s="27" t="n">
        <f>COUNTIFS('Master Intake'!$B$2:$B$251,"&gt;="&amp;A3,'Master Intake'!$B$2:$B$251,"&lt;="&amp;B3)</f>
        <v>0</v>
      </c>
      <c r="E3" s="27" t="n">
        <f>COUNTIFS('Master Intake'!$B$2:$B$251,"&gt;="&amp;A3,'Master Intake'!$B$2:$B$251,"&lt;="&amp;B3,'Master Intake'!$E$2:$E$251,"Dream")+COUNTIFS('Master Intake'!$B$2:$B$251,"&gt;="&amp;A3,'Master Intake'!$B$2:$B$251,"&lt;="&amp;B3,'Master Intake'!$E$2:$E$251,"Vision")</f>
        <v>0</v>
      </c>
      <c r="F3" s="27" t="n">
        <f>COUNTIFS('Master Intake'!$B$2:$B$251,"&gt;="&amp;A3,'Master Intake'!$B$2:$B$251,"&lt;="&amp;B3,'Master Intake'!$E$2:$E$251,"Prophetic word")+COUNTIFS('Master Intake'!$B$2:$B$251,"&gt;="&amp;A3,'Master Intake'!$B$2:$B$251,"&lt;="&amp;B3,'Master Intake'!$E$2:$E$251,"Prophetic image")+COUNTIFS('Master Intake'!$B$2:$B$251,"&gt;="&amp;A3,'Master Intake'!$B$2:$B$251,"&lt;="&amp;B3,'Master Intake'!$E$2:$E$251,"Prophetic word and image")</f>
        <v>0</v>
      </c>
      <c r="G3" s="27" t="n">
        <f>COUNTIFS('Confirmations Outcomes'!$D$2:$D$251,"&gt;="&amp;A3,'Confirmations Outcomes'!$D$2:$D$251,"&lt;="&amp;B3)</f>
        <v>0</v>
      </c>
      <c r="H3" s="27" t="n">
        <f>COUNTIFS('Confirmations Outcomes'!$J$2:$J$251,"&gt;="&amp;A3,'Confirmations Outcomes'!$J$2:$J$251,"&lt;="&amp;B3,'Confirmations Outcomes'!$K$2:$K$251,"Observed")</f>
        <v>0</v>
      </c>
      <c r="I3" s="27" t="n">
        <f>COUNTIFS('Training Formation'!$D$2:$D$251,"&gt;="&amp;A3,'Training Formation'!$D$2:$D$251,"&lt;="&amp;B3)</f>
        <v>2</v>
      </c>
      <c r="J3" s="27" t="str"/>
      <c r="K3" s="27" t="str"/>
      <c r="L3" s="27" t="str"/>
      <c r="M3" s="27" t="str"/>
      <c r="N3" s="27" t="str">
        <v>Pending review</v>
      </c>
    </row>
    <row r="4">
      <c r="A4" s="32" t="n">
        <v>46388</v>
      </c>
      <c r="B4" s="32" t="n">
        <v>46477</v>
      </c>
      <c r="C4" s="31" t="str">
        <v>2027 Q1</v>
      </c>
      <c r="D4" s="31" t="n">
        <f>COUNTIFS('Master Intake'!$B$2:$B$251,"&gt;="&amp;A4,'Master Intake'!$B$2:$B$251,"&lt;="&amp;B4)</f>
        <v>0</v>
      </c>
      <c r="E4" s="31" t="n">
        <f>COUNTIFS('Master Intake'!$B$2:$B$251,"&gt;="&amp;A4,'Master Intake'!$B$2:$B$251,"&lt;="&amp;B4,'Master Intake'!$E$2:$E$251,"Dream")+COUNTIFS('Master Intake'!$B$2:$B$251,"&gt;="&amp;A4,'Master Intake'!$B$2:$B$251,"&lt;="&amp;B4,'Master Intake'!$E$2:$E$251,"Vision")</f>
        <v>0</v>
      </c>
      <c r="F4" s="31" t="n">
        <f>COUNTIFS('Master Intake'!$B$2:$B$251,"&gt;="&amp;A4,'Master Intake'!$B$2:$B$251,"&lt;="&amp;B4,'Master Intake'!$E$2:$E$251,"Prophetic word")+COUNTIFS('Master Intake'!$B$2:$B$251,"&gt;="&amp;A4,'Master Intake'!$B$2:$B$251,"&lt;="&amp;B4,'Master Intake'!$E$2:$E$251,"Prophetic image")+COUNTIFS('Master Intake'!$B$2:$B$251,"&gt;="&amp;A4,'Master Intake'!$B$2:$B$251,"&lt;="&amp;B4,'Master Intake'!$E$2:$E$251,"Prophetic word and image")</f>
        <v>0</v>
      </c>
      <c r="G4" s="31" t="n">
        <f>COUNTIFS('Confirmations Outcomes'!$D$2:$D$251,"&gt;="&amp;A4,'Confirmations Outcomes'!$D$2:$D$251,"&lt;="&amp;B4)</f>
        <v>0</v>
      </c>
      <c r="H4" s="31" t="n">
        <f>COUNTIFS('Confirmations Outcomes'!$J$2:$J$251,"&gt;="&amp;A4,'Confirmations Outcomes'!$J$2:$J$251,"&lt;="&amp;B4,'Confirmations Outcomes'!$K$2:$K$251,"Observed")</f>
        <v>0</v>
      </c>
      <c r="I4" s="31" t="n">
        <f>COUNTIFS('Training Formation'!$D$2:$D$251,"&gt;="&amp;A4,'Training Formation'!$D$2:$D$251,"&lt;="&amp;B4)</f>
        <v>1</v>
      </c>
      <c r="J4" s="31" t="str"/>
      <c r="K4" s="31" t="str"/>
      <c r="L4" s="31" t="str"/>
      <c r="M4" s="31" t="str"/>
      <c r="N4" s="31" t="str">
        <v>Pending review</v>
      </c>
    </row>
    <row r="5">
      <c r="A5" s="28" t="n">
        <v>46478</v>
      </c>
      <c r="B5" s="28" t="n">
        <v>46568</v>
      </c>
      <c r="C5" s="27" t="str">
        <v>2027 Q2</v>
      </c>
      <c r="D5" s="27" t="n">
        <f>COUNTIFS('Master Intake'!$B$2:$B$251,"&gt;="&amp;A5,'Master Intake'!$B$2:$B$251,"&lt;="&amp;B5)</f>
        <v>0</v>
      </c>
      <c r="E5" s="27" t="n">
        <f>COUNTIFS('Master Intake'!$B$2:$B$251,"&gt;="&amp;A5,'Master Intake'!$B$2:$B$251,"&lt;="&amp;B5,'Master Intake'!$E$2:$E$251,"Dream")+COUNTIFS('Master Intake'!$B$2:$B$251,"&gt;="&amp;A5,'Master Intake'!$B$2:$B$251,"&lt;="&amp;B5,'Master Intake'!$E$2:$E$251,"Vision")</f>
        <v>0</v>
      </c>
      <c r="F5" s="27" t="n">
        <f>COUNTIFS('Master Intake'!$B$2:$B$251,"&gt;="&amp;A5,'Master Intake'!$B$2:$B$251,"&lt;="&amp;B5,'Master Intake'!$E$2:$E$251,"Prophetic word")+COUNTIFS('Master Intake'!$B$2:$B$251,"&gt;="&amp;A5,'Master Intake'!$B$2:$B$251,"&lt;="&amp;B5,'Master Intake'!$E$2:$E$251,"Prophetic image")+COUNTIFS('Master Intake'!$B$2:$B$251,"&gt;="&amp;A5,'Master Intake'!$B$2:$B$251,"&lt;="&amp;B5,'Master Intake'!$E$2:$E$251,"Prophetic word and image")</f>
        <v>0</v>
      </c>
      <c r="G5" s="27" t="n">
        <f>COUNTIFS('Confirmations Outcomes'!$D$2:$D$251,"&gt;="&amp;A5,'Confirmations Outcomes'!$D$2:$D$251,"&lt;="&amp;B5)</f>
        <v>0</v>
      </c>
      <c r="H5" s="27" t="n">
        <f>COUNTIFS('Confirmations Outcomes'!$J$2:$J$251,"&gt;="&amp;A5,'Confirmations Outcomes'!$J$2:$J$251,"&lt;="&amp;B5,'Confirmations Outcomes'!$K$2:$K$251,"Observed")</f>
        <v>0</v>
      </c>
      <c r="I5" s="27" t="n">
        <f>COUNTIFS('Training Formation'!$D$2:$D$251,"&gt;="&amp;A5,'Training Formation'!$D$2:$D$251,"&lt;="&amp;B5)</f>
        <v>0</v>
      </c>
      <c r="J5" s="27" t="str"/>
      <c r="K5" s="27" t="str"/>
      <c r="L5" s="27" t="str"/>
      <c r="M5" s="27" t="str"/>
      <c r="N5" s="27" t="str">
        <v>Pending review</v>
      </c>
    </row>
    <row r="6">
      <c r="A6" s="32" t="n">
        <v>46569</v>
      </c>
      <c r="B6" s="32" t="n">
        <v>46660</v>
      </c>
      <c r="C6" s="31" t="str">
        <v>2027 Q3</v>
      </c>
      <c r="D6" s="31" t="n">
        <f>COUNTIFS('Master Intake'!$B$2:$B$251,"&gt;="&amp;A6,'Master Intake'!$B$2:$B$251,"&lt;="&amp;B6)</f>
        <v>0</v>
      </c>
      <c r="E6" s="31" t="n">
        <f>COUNTIFS('Master Intake'!$B$2:$B$251,"&gt;="&amp;A6,'Master Intake'!$B$2:$B$251,"&lt;="&amp;B6,'Master Intake'!$E$2:$E$251,"Dream")+COUNTIFS('Master Intake'!$B$2:$B$251,"&gt;="&amp;A6,'Master Intake'!$B$2:$B$251,"&lt;="&amp;B6,'Master Intake'!$E$2:$E$251,"Vision")</f>
        <v>0</v>
      </c>
      <c r="F6" s="31" t="n">
        <f>COUNTIFS('Master Intake'!$B$2:$B$251,"&gt;="&amp;A6,'Master Intake'!$B$2:$B$251,"&lt;="&amp;B6,'Master Intake'!$E$2:$E$251,"Prophetic word")+COUNTIFS('Master Intake'!$B$2:$B$251,"&gt;="&amp;A6,'Master Intake'!$B$2:$B$251,"&lt;="&amp;B6,'Master Intake'!$E$2:$E$251,"Prophetic image")+COUNTIFS('Master Intake'!$B$2:$B$251,"&gt;="&amp;A6,'Master Intake'!$B$2:$B$251,"&lt;="&amp;B6,'Master Intake'!$E$2:$E$251,"Prophetic word and image")</f>
        <v>0</v>
      </c>
      <c r="G6" s="31" t="n">
        <f>COUNTIFS('Confirmations Outcomes'!$D$2:$D$251,"&gt;="&amp;A6,'Confirmations Outcomes'!$D$2:$D$251,"&lt;="&amp;B6)</f>
        <v>0</v>
      </c>
      <c r="H6" s="31" t="n">
        <f>COUNTIFS('Confirmations Outcomes'!$J$2:$J$251,"&gt;="&amp;A6,'Confirmations Outcomes'!$J$2:$J$251,"&lt;="&amp;B6,'Confirmations Outcomes'!$K$2:$K$251,"Observed")</f>
        <v>0</v>
      </c>
      <c r="I6" s="31" t="n">
        <f>COUNTIFS('Training Formation'!$D$2:$D$251,"&gt;="&amp;A6,'Training Formation'!$D$2:$D$251,"&lt;="&amp;B6)</f>
        <v>0</v>
      </c>
      <c r="J6" s="31" t="str"/>
      <c r="K6" s="31" t="str"/>
      <c r="L6" s="31" t="str"/>
      <c r="M6" s="31" t="str"/>
      <c r="N6" s="31" t="str">
        <v>Pending review</v>
      </c>
    </row>
    <row r="7">
      <c r="A7" s="28" t="n">
        <v>46661</v>
      </c>
      <c r="B7" s="28" t="n">
        <v>46752</v>
      </c>
      <c r="C7" s="27" t="str">
        <v>2027 Q4</v>
      </c>
      <c r="D7" s="27" t="n">
        <f>COUNTIFS('Master Intake'!$B$2:$B$251,"&gt;="&amp;A7,'Master Intake'!$B$2:$B$251,"&lt;="&amp;B7)</f>
        <v>0</v>
      </c>
      <c r="E7" s="27" t="n">
        <f>COUNTIFS('Master Intake'!$B$2:$B$251,"&gt;="&amp;A7,'Master Intake'!$B$2:$B$251,"&lt;="&amp;B7,'Master Intake'!$E$2:$E$251,"Dream")+COUNTIFS('Master Intake'!$B$2:$B$251,"&gt;="&amp;A7,'Master Intake'!$B$2:$B$251,"&lt;="&amp;B7,'Master Intake'!$E$2:$E$251,"Vision")</f>
        <v>0</v>
      </c>
      <c r="F7" s="27" t="n">
        <f>COUNTIFS('Master Intake'!$B$2:$B$251,"&gt;="&amp;A7,'Master Intake'!$B$2:$B$251,"&lt;="&amp;B7,'Master Intake'!$E$2:$E$251,"Prophetic word")+COUNTIFS('Master Intake'!$B$2:$B$251,"&gt;="&amp;A7,'Master Intake'!$B$2:$B$251,"&lt;="&amp;B7,'Master Intake'!$E$2:$E$251,"Prophetic image")+COUNTIFS('Master Intake'!$B$2:$B$251,"&gt;="&amp;A7,'Master Intake'!$B$2:$B$251,"&lt;="&amp;B7,'Master Intake'!$E$2:$E$251,"Prophetic word and image")</f>
        <v>0</v>
      </c>
      <c r="G7" s="27" t="n">
        <f>COUNTIFS('Confirmations Outcomes'!$D$2:$D$251,"&gt;="&amp;A7,'Confirmations Outcomes'!$D$2:$D$251,"&lt;="&amp;B7)</f>
        <v>0</v>
      </c>
      <c r="H7" s="27" t="n">
        <f>COUNTIFS('Confirmations Outcomes'!$J$2:$J$251,"&gt;="&amp;A7,'Confirmations Outcomes'!$J$2:$J$251,"&lt;="&amp;B7,'Confirmations Outcomes'!$K$2:$K$251,"Observed")</f>
        <v>0</v>
      </c>
      <c r="I7" s="27" t="n">
        <f>COUNTIFS('Training Formation'!$D$2:$D$251,"&gt;="&amp;A7,'Training Formation'!$D$2:$D$251,"&lt;="&amp;B7)</f>
        <v>0</v>
      </c>
      <c r="J7" s="27" t="str"/>
      <c r="K7" s="27" t="str"/>
      <c r="L7" s="27" t="str"/>
      <c r="M7" s="27" t="str"/>
      <c r="N7" s="27" t="str">
        <v>Pending review</v>
      </c>
    </row>
  </sheetData>
  <conditionalFormatting sqref="N2:N251">
    <cfRule type="containsText" dxfId="6" priority="1" operator="containsText" text="Pending"/>
    <cfRule type="containsText" dxfId="7" priority="2" operator="containsText" text="Observed"/>
    <cfRule type="containsText" dxfId="8" priority="3" operator="containsText" text="Ongoing"/>
  </conditionalFormatting>
  <dataValidations count="1">
    <dataValidation type="list" sqref="N2:N251">
      <formula1>'Reference Lists'!$F$2:$F$4</formula1>
    </dataValidation>
  </dataValidations>
  <pageMargins left="0.7" right="0.7" top="0.75" bottom="0.75" header="0.3" footer="0.3"/>
  <tableParts count="1">
    <tablePart r:id="Rd264aac62ffe481e"/>
  </tableParts>
  <headerFooter>
    <oddHeader>&amp;R&amp;G</oddHeader>
  </headerFooter>
  <legacyDrawingHF r:id="rId1"/>
</worksheet>
</file>

<file path=xl/worksheets/sheet11.xml><?xml version="1.0" encoding="utf-8"?>
<worksheet xmlns="http://schemas.openxmlformats.org/spreadsheetml/2006/main" xmlns:r="http://schemas.openxmlformats.org/officeDocument/2006/relationships">
  <sheetViews>
    <sheetView showGridLines="0" workbookViewId="0"/>
  </sheetViews>
  <sheetFormatPr defaultRowHeight="15"/>
  <cols>
    <col min="1" max="1" width="8" hidden="0" customWidth="1"/>
    <col min="2" max="2" width="22" hidden="0" customWidth="1"/>
    <col min="3" max="3" width="48" hidden="0" customWidth="1"/>
    <col min="4" max="4" width="52" hidden="0" customWidth="1"/>
    <col min="5" max="5" width="52" hidden="0" customWidth="1"/>
    <col min="6" max="6" width="32" hidden="0" customWidth="1"/>
    <col min="7" max="7" width="34" hidden="0" customWidth="1"/>
  </cols>
  <sheetData>
    <row r="1" ht="32" customHeight="1">
      <c r="A1" s="10" t="str">
        <v>Step</v>
      </c>
      <c r="B1" s="11" t="str">
        <v>Name</v>
      </c>
      <c r="C1" s="11" t="str">
        <v>Guiding Question</v>
      </c>
      <c r="D1" s="11" t="str">
        <v>Required Output</v>
      </c>
      <c r="E1" s="11" t="str">
        <v>Stewardship Guardrail</v>
      </c>
      <c r="F1" s="11" t="str">
        <v>Workbook Destination</v>
      </c>
      <c r="G1" s="12" t="str">
        <v>Completion Check</v>
      </c>
    </row>
    <row r="2">
      <c r="A2" s="29" t="n">
        <v>1</v>
      </c>
      <c r="B2" s="29" t="str">
        <v>Preserve</v>
      </c>
      <c r="C2" s="29" t="str">
        <v>What was provided in the source material?</v>
      </c>
      <c r="D2" s="29" t="str">
        <v>Exact wording, complete dream account, image, file, date, speaker, and setting</v>
      </c>
      <c r="E2" s="29" t="str">
        <v>Keep original material distinct from later interpretation</v>
      </c>
      <c r="F2" s="29" t="str">
        <v>Source Archive</v>
      </c>
      <c r="G2" s="29" t="str">
        <v>Source identifier assigned</v>
      </c>
    </row>
    <row r="3">
      <c r="A3" s="27" t="n">
        <v>2</v>
      </c>
      <c r="B3" s="27" t="str">
        <v>Identify provenance</v>
      </c>
      <c r="C3" s="27" t="str">
        <v>Who supplied it, when, where, and through which medium?</v>
      </c>
      <c r="D3" s="27" t="str">
        <v>Source type, person, event, capture method, and reference</v>
      </c>
      <c r="E3" s="27" t="str">
        <v>Mark recollection, summary, transcript, recording, and verbatim text accurately</v>
      </c>
      <c r="F3" s="27" t="str">
        <v>Source Archive</v>
      </c>
      <c r="G3" s="27" t="str">
        <v>Provenance status visible</v>
      </c>
    </row>
    <row r="4">
      <c r="A4" s="31" t="n">
        <v>3</v>
      </c>
      <c r="B4" s="31" t="str">
        <v>Create intake record</v>
      </c>
      <c r="C4" s="31" t="str">
        <v>What kind of material is this?</v>
      </c>
      <c r="D4" s="31" t="str">
        <v>Entry type, title, privacy, context, people group, and location</v>
      </c>
      <c r="E4" s="31" t="str">
        <v>Use one entry per distinct item</v>
      </c>
      <c r="F4" s="31" t="str">
        <v>Master Intake</v>
      </c>
      <c r="G4" s="31" t="str">
        <v>Entry identifier linked</v>
      </c>
    </row>
    <row r="5">
      <c r="A5" s="27" t="n">
        <v>4</v>
      </c>
      <c r="B5" s="27" t="str">
        <v>Separate the stages</v>
      </c>
      <c r="C5" s="27" t="str">
        <v>What was perceived, what might it mean, and what response may follow?</v>
      </c>
      <c r="D5" s="27" t="str">
        <v>Reception, interpretation, and application in separate fields</v>
      </c>
      <c r="E5" s="27" t="str">
        <v>Use calibrated language for every interpretation</v>
      </c>
      <c r="F5" s="27" t="str">
        <v>Interpretation Ledger</v>
      </c>
      <c r="G5" s="27" t="str">
        <v>Three stages completed or marked open</v>
      </c>
    </row>
    <row r="6">
      <c r="A6" s="31" t="n">
        <v>5</v>
      </c>
      <c r="B6" s="31" t="str">
        <v>Map facets</v>
      </c>
      <c r="C6" s="31" t="str">
        <v>Which prophetic functions appear in the material?</v>
      </c>
      <c r="D6" s="31" t="str">
        <v>Primary and secondary facet labels</v>
      </c>
      <c r="E6" s="31" t="str">
        <v>Treat labels as observational categories</v>
      </c>
      <c r="F6" s="31" t="str">
        <v>Master Intake and Facet Map</v>
      </c>
      <c r="G6" s="31" t="str">
        <v>Facet mapping recorded</v>
      </c>
    </row>
    <row r="7">
      <c r="A7" s="27" t="n">
        <v>6</v>
      </c>
      <c r="B7" s="27" t="str">
        <v>Add biblical context</v>
      </c>
      <c r="C7" s="27" t="str">
        <v>Which passages illuminate the theme within their own contexts?</v>
      </c>
      <c r="D7" s="27" t="str">
        <v>Biblical anchors and support type</v>
      </c>
      <c r="E7" s="27" t="str">
        <v>Distinguish direct text from contextual association and theological synthesis</v>
      </c>
      <c r="F7" s="27" t="str">
        <v>Scripture Concordance</v>
      </c>
      <c r="G7" s="27" t="str">
        <v>Support type recorded</v>
      </c>
    </row>
    <row r="8">
      <c r="A8" s="31" t="n">
        <v>7</v>
      </c>
      <c r="B8" s="31" t="str">
        <v>Weigh</v>
      </c>
      <c r="C8" s="31" t="str">
        <v>Who can help evaluate meaning, timing, tone, and application?</v>
      </c>
      <c r="D8" s="31" t="str">
        <v>Community feedback and leadership discernment</v>
      </c>
      <c r="E8" s="31" t="str">
        <v>Preserve disagreements and revisions</v>
      </c>
      <c r="F8" s="31" t="str">
        <v>Interpretation Ledger</v>
      </c>
      <c r="G8" s="31" t="str">
        <v>Weighing status recorded</v>
      </c>
    </row>
    <row r="9">
      <c r="A9" s="27" t="n">
        <v>8</v>
      </c>
      <c r="B9" s="27" t="str">
        <v>Track confirmation</v>
      </c>
      <c r="C9" s="27" t="str">
        <v>What independent, specific, and documented evidence appears?</v>
      </c>
      <c r="D9" s="27" t="str">
        <v>Confirmation record with source and independence level</v>
      </c>
      <c r="E9" s="27" t="str">
        <v>Record alternative explanations</v>
      </c>
      <c r="F9" s="27" t="str">
        <v>Confirmations Outcomes</v>
      </c>
      <c r="G9" s="27" t="str">
        <v>Evidence reference attached</v>
      </c>
    </row>
    <row r="10">
      <c r="A10" s="31" t="n">
        <v>9</v>
      </c>
      <c r="B10" s="31" t="str">
        <v>Track fruit</v>
      </c>
      <c r="C10" s="31" t="str">
        <v>What changed in people, service, character, preparation, or outcomes?</v>
      </c>
      <c r="D10" s="31" t="str">
        <v>Observed outcome, date, evidence, learning, and follow-up</v>
      </c>
      <c r="E10" s="31" t="str">
        <v>Record unresolved and disconfirmed interpretations as faithfully as fulfilled ones</v>
      </c>
      <c r="F10" s="31" t="str">
        <v>Confirmations Outcomes</v>
      </c>
      <c r="G10" s="31" t="str">
        <v>Outcome status current</v>
      </c>
    </row>
    <row r="11">
      <c r="A11" s="27" t="n">
        <v>10</v>
      </c>
      <c r="B11" s="27" t="str">
        <v>Review longitudinally</v>
      </c>
      <c r="C11" s="27" t="str">
        <v>Which patterns are becoming clearer across time?</v>
      </c>
      <c r="D11" s="27" t="str">
        <v>Quarterly synthesis, formation priorities, and open questions</v>
      </c>
      <c r="E11" s="27" t="str">
        <v>Use the record for prayerful relational discernment</v>
      </c>
      <c r="F11" s="27" t="str">
        <v>Quarterly Review and Dashboard</v>
      </c>
      <c r="G11" s="27" t="str">
        <v>Quarterly review completed</v>
      </c>
    </row>
  </sheetData>
  <pageMargins left="0.7" right="0.7" top="0.75" bottom="0.75" header="0.3" footer="0.3"/>
  <tableParts count="1">
    <tablePart r:id="Re96ddd4bfc8c4a10"/>
  </tableParts>
  <headerFooter>
    <oddHeader>&amp;R&amp;G</oddHeader>
  </headerFooter>
  <legacyDrawingHF r:id="rId1"/>
</worksheet>
</file>

<file path=xl/worksheets/sheet12.xml><?xml version="1.0" encoding="utf-8"?>
<worksheet xmlns="http://schemas.openxmlformats.org/spreadsheetml/2006/main" xmlns:r="http://schemas.openxmlformats.org/officeDocument/2006/relationships">
  <sheetViews>
    <sheetView showGridLines="0" workbookViewId="0"/>
  </sheetViews>
  <sheetFormatPr defaultRowHeight="15"/>
  <cols>
    <col min="1" max="1" width="26" hidden="0" customWidth="1"/>
    <col min="2" max="2" width="34" hidden="0" customWidth="1"/>
    <col min="3" max="3" width="50" hidden="0" customWidth="1"/>
    <col min="4" max="4" width="64" hidden="0" customWidth="1"/>
    <col min="5" max="5" width="20" hidden="0" customWidth="1"/>
    <col min="6" max="6" width="14" hidden="0" customWidth="1"/>
    <col min="7" max="7" width="36" hidden="0" customWidth="1"/>
    <col min="8" max="8" width="48" hidden="0" customWidth="1"/>
  </cols>
  <sheetData>
    <row r="1" ht="32" customHeight="1">
      <c r="A1" s="10" t="str">
        <v>Sheet</v>
      </c>
      <c r="B1" s="11" t="str">
        <v>Field</v>
      </c>
      <c r="C1" s="11" t="str">
        <v>Definition</v>
      </c>
      <c r="D1" s="11" t="str">
        <v>Allowed Values / Format</v>
      </c>
      <c r="E1" s="11" t="str">
        <v>Source or Derived</v>
      </c>
      <c r="F1" s="11" t="str">
        <v>Required</v>
      </c>
      <c r="G1" s="11" t="str">
        <v>Example</v>
      </c>
      <c r="H1" s="12" t="str">
        <v>Notes</v>
      </c>
    </row>
    <row r="2">
      <c r="A2" s="29" t="str">
        <v>Master Intake</v>
      </c>
      <c r="B2" s="29" t="str">
        <v>Entry ID</v>
      </c>
      <c r="C2" s="29" t="str">
        <v>Stable identifier for each distinct item</v>
      </c>
      <c r="D2" s="29" t="str">
        <v>PF-0001 pattern</v>
      </c>
      <c r="E2" s="29" t="str">
        <v>Source</v>
      </c>
      <c r="F2" s="29" t="str">
        <v>Yes</v>
      </c>
      <c r="G2" s="29" t="str">
        <v>PF-0016</v>
      </c>
      <c r="H2" s="29" t="str">
        <v>Never reuse an identifier</v>
      </c>
    </row>
    <row r="3">
      <c r="A3" s="27" t="str">
        <v>Master Intake</v>
      </c>
      <c r="B3" s="27" t="str">
        <v>Entry Created</v>
      </c>
      <c r="C3" s="27" t="str">
        <v>Date the register entry was created</v>
      </c>
      <c r="D3" s="27" t="str">
        <v>yyyy-mm-dd</v>
      </c>
      <c r="E3" s="27" t="str">
        <v>Source</v>
      </c>
      <c r="F3" s="27" t="str">
        <v>Yes</v>
      </c>
      <c r="G3" s="27" t="str">
        <v>2026-08-31</v>
      </c>
      <c r="H3" s="27" t="str">
        <v>Separate from the reported event date</v>
      </c>
    </row>
    <row r="4">
      <c r="A4" s="31" t="str">
        <v>Master Intake</v>
      </c>
      <c r="B4" s="31" t="str">
        <v>Reported Date</v>
      </c>
      <c r="C4" s="31" t="str">
        <v>Best supported date for the experience</v>
      </c>
      <c r="D4" s="31" t="str">
        <v>Typed date or blank</v>
      </c>
      <c r="E4" s="31" t="str">
        <v>Source</v>
      </c>
      <c r="F4" s="31" t="str">
        <v>Conditional</v>
      </c>
      <c r="G4" s="31" t="str">
        <v>2026-08-25</v>
      </c>
      <c r="H4" s="31" t="str">
        <v>Use Date Precision for uncertainty</v>
      </c>
    </row>
    <row r="5">
      <c r="A5" s="27" t="str">
        <v>Master Intake</v>
      </c>
      <c r="B5" s="27" t="str">
        <v>Date Precision</v>
      </c>
      <c r="C5" s="27" t="str">
        <v>Degree of date certainty</v>
      </c>
      <c r="D5" s="27" t="str">
        <v>Known date; Event window; Month; Year; Ongoing; Unknown</v>
      </c>
      <c r="E5" s="27" t="str">
        <v>Source</v>
      </c>
      <c r="F5" s="27" t="str">
        <v>Yes</v>
      </c>
      <c r="G5" s="27" t="str">
        <v>Year</v>
      </c>
      <c r="H5" s="27" t="str">
        <v>Preserves uncertainty</v>
      </c>
    </row>
    <row r="6">
      <c r="A6" s="31" t="str">
        <v>Master Intake</v>
      </c>
      <c r="B6" s="31" t="str">
        <v>Entry Type</v>
      </c>
      <c r="C6" s="31" t="str">
        <v>Category of material</v>
      </c>
      <c r="D6" s="31" t="str">
        <v>Dream; Vision; Prophetic word; Prophetic image; Pattern summary; Ministry assignment; Formation history; Assessment result; Identity reflection</v>
      </c>
      <c r="E6" s="31" t="str">
        <v>Source</v>
      </c>
      <c r="F6" s="31" t="str">
        <v>Yes</v>
      </c>
      <c r="G6" s="31" t="str">
        <v>Dream</v>
      </c>
      <c r="H6" s="31" t="str">
        <v>Use the closest precise category</v>
      </c>
    </row>
    <row r="7">
      <c r="A7" s="27" t="str">
        <v>Master Intake</v>
      </c>
      <c r="B7" s="27" t="str">
        <v>Primary Facet</v>
      </c>
      <c r="C7" s="27" t="str">
        <v>Most prominent prophetic function for observation</v>
      </c>
      <c r="D7" s="27" t="str">
        <v>Nabi; Roeh; Chozeh; Watchman; Shamar; Intercessor; Equipper</v>
      </c>
      <c r="E7" s="27" t="str">
        <v>Interpretive</v>
      </c>
      <c r="F7" s="27" t="str">
        <v>Yes</v>
      </c>
      <c r="G7" s="27" t="str">
        <v>Watchman</v>
      </c>
      <c r="H7" s="27" t="str">
        <v>Facet labels support analysis rather than appointment</v>
      </c>
    </row>
    <row r="8">
      <c r="A8" s="31" t="str">
        <v>Master Intake</v>
      </c>
      <c r="B8" s="31" t="str">
        <v>Secondary Facets</v>
      </c>
      <c r="C8" s="31" t="str">
        <v>Additional observed functions</v>
      </c>
      <c r="D8" s="31" t="str">
        <v>Semicolon separated facet names</v>
      </c>
      <c r="E8" s="31" t="str">
        <v>Interpretive</v>
      </c>
      <c r="F8" s="31" t="str">
        <v>Optional</v>
      </c>
      <c r="G8" s="31" t="str">
        <v>Roeh; Chozeh</v>
      </c>
      <c r="H8" s="31" t="str">
        <v>Preserve consistent spelling</v>
      </c>
    </row>
    <row r="9">
      <c r="A9" s="27" t="str">
        <v>Master Intake</v>
      </c>
      <c r="B9" s="27" t="str">
        <v>Privacy Level</v>
      </c>
      <c r="C9" s="27" t="str">
        <v>Access sensitivity</v>
      </c>
      <c r="D9" s="27" t="str">
        <v>Private; Restricted; Shareable; Public</v>
      </c>
      <c r="E9" s="27" t="str">
        <v>Source</v>
      </c>
      <c r="F9" s="27" t="str">
        <v>Yes</v>
      </c>
      <c r="G9" s="27" t="str">
        <v>Private</v>
      </c>
      <c r="H9" s="27" t="str">
        <v>Default to Private for personal prophetic material</v>
      </c>
    </row>
    <row r="10">
      <c r="A10" s="31" t="str">
        <v>Source Archive</v>
      </c>
      <c r="B10" s="31" t="str">
        <v>Exact Wording or Dream Account</v>
      </c>
      <c r="C10" s="31" t="str">
        <v>Raw or closest available source material</v>
      </c>
      <c r="D10" s="31" t="str">
        <v>Full text</v>
      </c>
      <c r="E10" s="31" t="str">
        <v>Source</v>
      </c>
      <c r="F10" s="31" t="str">
        <v>Yes</v>
      </c>
      <c r="G10" s="31" t="str">
        <v>Looking for ice cream.</v>
      </c>
      <c r="H10" s="31" t="str">
        <v>Avoid interpretive additions</v>
      </c>
    </row>
    <row r="11">
      <c r="A11" s="27" t="str">
        <v>Source Archive</v>
      </c>
      <c r="B11" s="27" t="str">
        <v>Verbatim Status</v>
      </c>
      <c r="C11" s="27" t="str">
        <v>Relationship of the text to the original</v>
      </c>
      <c r="D11" s="27" t="str">
        <v>Verbatim; Core wording retained; Close summary; Retrospective summary; Theme summary; Approximate wording</v>
      </c>
      <c r="E11" s="27" t="str">
        <v>Source</v>
      </c>
      <c r="F11" s="27" t="str">
        <v>Yes</v>
      </c>
      <c r="G11" s="27" t="str">
        <v>Approximate wording</v>
      </c>
      <c r="H11" s="27" t="str">
        <v>A recording or transcript can supersede recollection</v>
      </c>
    </row>
    <row r="12">
      <c r="A12" s="31" t="str">
        <v>Interpretation Ledger</v>
      </c>
      <c r="B12" s="31" t="str">
        <v>Reception - Raw Perception</v>
      </c>
      <c r="C12" s="31" t="str">
        <v>What was perceived before interpretation</v>
      </c>
      <c r="D12" s="31" t="str">
        <v>Text</v>
      </c>
      <c r="E12" s="31" t="str">
        <v>Source</v>
      </c>
      <c r="F12" s="31" t="str">
        <v>Yes</v>
      </c>
      <c r="G12" s="31" t="str">
        <v>A small key opens big doors</v>
      </c>
      <c r="H12" s="31" t="str">
        <v>Preserve raw perception</v>
      </c>
    </row>
    <row r="13">
      <c r="A13" s="27" t="str">
        <v>Interpretation Ledger</v>
      </c>
      <c r="B13" s="27" t="str">
        <v>Interpretation - Possible Meaning</v>
      </c>
      <c r="C13" s="27" t="str">
        <v>One or more contextual hypotheses</v>
      </c>
      <c r="D13" s="27" t="str">
        <v>Text</v>
      </c>
      <c r="E13" s="27" t="str">
        <v>Interpretive</v>
      </c>
      <c r="F13" s="27" t="str">
        <v>Yes</v>
      </c>
      <c r="G13" s="27" t="str">
        <v>Possible theme of strategic access</v>
      </c>
      <c r="H13" s="27" t="str">
        <v>Use calibrated language</v>
      </c>
    </row>
    <row r="14">
      <c r="A14" s="31" t="str">
        <v>Interpretation Ledger</v>
      </c>
      <c r="B14" s="31" t="str">
        <v>Application - Possible Response</v>
      </c>
      <c r="C14" s="31" t="str">
        <v>Potential faithful response</v>
      </c>
      <c r="D14" s="31" t="str">
        <v>Text</v>
      </c>
      <c r="E14" s="31" t="str">
        <v>Interpretive</v>
      </c>
      <c r="F14" s="31" t="str">
        <v>Yes</v>
      </c>
      <c r="G14" s="31" t="str">
        <v>Track concrete doors and responsibilities</v>
      </c>
      <c r="H14" s="31" t="str">
        <v>Application can remain pending</v>
      </c>
    </row>
    <row r="15">
      <c r="A15" s="27" t="str">
        <v>Interpretation Ledger</v>
      </c>
      <c r="B15" s="27" t="str">
        <v>Interpretive Confidence</v>
      </c>
      <c r="C15" s="27" t="str">
        <v>Maturity of the interpretation</v>
      </c>
      <c r="D15" s="27" t="str">
        <v>Open question; Preliminary hypothesis; Working interpretation; Supported interpretation; Mature working interpretation</v>
      </c>
      <c r="E15" s="27" t="str">
        <v>Interpretive</v>
      </c>
      <c r="F15" s="27" t="str">
        <v>Yes</v>
      </c>
      <c r="G15" s="27" t="str">
        <v>Preliminary hypothesis</v>
      </c>
      <c r="H15" s="27" t="str">
        <v>Descriptive category rather than a psychometric score</v>
      </c>
    </row>
    <row r="16">
      <c r="A16" s="31" t="str">
        <v>Confirmations Outcomes</v>
      </c>
      <c r="B16" s="31" t="str">
        <v>Independence Level</v>
      </c>
      <c r="C16" s="31" t="str">
        <v>Relationship between confirmation source and prior information</v>
      </c>
      <c r="D16" s="31" t="str">
        <v>Self documented; Source confirmation pending; Informed source; Partly independent; Independent; Multiple independent</v>
      </c>
      <c r="E16" s="31" t="str">
        <v>Source</v>
      </c>
      <c r="F16" s="31" t="str">
        <v>Yes</v>
      </c>
      <c r="G16" s="31" t="str">
        <v>Independent</v>
      </c>
      <c r="H16" s="31" t="str">
        <v>Record prior knowledge where relevant</v>
      </c>
    </row>
    <row r="17">
      <c r="A17" s="27" t="str">
        <v>Confirmations Outcomes</v>
      </c>
      <c r="B17" s="27" t="str">
        <v>Alternative Explanation</v>
      </c>
      <c r="C17" s="27" t="str">
        <v>Credible non-prophetic or competing interpretation</v>
      </c>
      <c r="D17" s="27" t="str">
        <v>Text</v>
      </c>
      <c r="E17" s="27" t="str">
        <v>Analytical</v>
      </c>
      <c r="F17" s="27" t="str">
        <v>Yes</v>
      </c>
      <c r="G17" s="27" t="str">
        <v>Professional history may shape current interests</v>
      </c>
      <c r="H17" s="27" t="str">
        <v>Strengthens honest discernment</v>
      </c>
    </row>
    <row r="18">
      <c r="A18" s="31" t="str">
        <v>Confirmations Outcomes</v>
      </c>
      <c r="B18" s="31" t="str">
        <v>Status</v>
      </c>
      <c r="C18" s="31" t="str">
        <v>Current state of the record</v>
      </c>
      <c r="D18" s="31" t="str">
        <v>Pending; Ongoing; Observed; Unresolved; Disconfirmed; Closed</v>
      </c>
      <c r="E18" s="31" t="str">
        <v>Source</v>
      </c>
      <c r="F18" s="31" t="str">
        <v>Yes</v>
      </c>
      <c r="G18" s="31" t="str">
        <v>Ongoing</v>
      </c>
      <c r="H18" s="31" t="str">
        <v>Update longitudinally</v>
      </c>
    </row>
    <row r="19">
      <c r="A19" s="27" t="str">
        <v>Facet Map</v>
      </c>
      <c r="B19" s="27" t="str">
        <v>Total Mentions</v>
      </c>
      <c r="C19" s="27" t="str">
        <v>Primary count plus secondary mentions</v>
      </c>
      <c r="D19" s="27" t="str">
        <v>Formula</v>
      </c>
      <c r="E19" s="27" t="str">
        <v>Derived</v>
      </c>
      <c r="F19" s="27" t="str">
        <v>Yes</v>
      </c>
      <c r="G19" s="27" t="str">
        <v>8</v>
      </c>
      <c r="H19" s="27" t="str">
        <v>An observation count rather than a spiritual score</v>
      </c>
    </row>
    <row r="20">
      <c r="A20" s="31" t="str">
        <v>Quarterly Review</v>
      </c>
      <c r="B20" s="31" t="str">
        <v>Entries Added</v>
      </c>
      <c r="C20" s="31" t="str">
        <v>Entries created during the review period</v>
      </c>
      <c r="D20" s="31" t="str">
        <v>Formula</v>
      </c>
      <c r="E20" s="31" t="str">
        <v>Derived</v>
      </c>
      <c r="F20" s="31" t="str">
        <v>Yes</v>
      </c>
      <c r="G20" s="31" t="str">
        <v>15</v>
      </c>
      <c r="H20" s="31" t="str">
        <v>Uses Entry Created</v>
      </c>
    </row>
    <row r="21">
      <c r="A21" s="27" t="str">
        <v>Quarterly Review</v>
      </c>
      <c r="B21" s="27" t="str">
        <v>Review Status</v>
      </c>
      <c r="C21" s="27" t="str">
        <v>Completion state of the period review</v>
      </c>
      <c r="D21" s="27" t="str">
        <v>Pending review; In progress; Completed</v>
      </c>
      <c r="E21" s="27" t="str">
        <v>Source</v>
      </c>
      <c r="F21" s="27" t="str">
        <v>Yes</v>
      </c>
      <c r="G21" s="27" t="str">
        <v>Completed</v>
      </c>
      <c r="H21" s="27" t="str">
        <v>Complete after reflection fields are populated</v>
      </c>
    </row>
  </sheetData>
  <pageMargins left="0.7" right="0.7" top="0.75" bottom="0.75" header="0.3" footer="0.3"/>
  <tableParts count="1">
    <tablePart r:id="R1ab397b5a0994a99"/>
  </tableParts>
  <headerFooter>
    <oddHeader>&amp;R&amp;G</oddHeader>
  </headerFooter>
  <legacyDrawingHF r:id="rId1"/>
</worksheet>
</file>

<file path=xl/worksheets/sheet13.xml><?xml version="1.0" encoding="utf-8"?>
<worksheet xmlns="http://schemas.openxmlformats.org/spreadsheetml/2006/main" xmlns:r="http://schemas.openxmlformats.org/officeDocument/2006/relationships">
  <sheetViews>
    <sheetView showGridLines="0" workbookViewId="0"/>
  </sheetViews>
  <sheetFormatPr defaultRowHeight="15"/>
  <cols>
    <col min="1" max="1" width="28" hidden="0" customWidth="1"/>
    <col min="2" max="2" width="28" hidden="0" customWidth="1"/>
    <col min="3" max="3" width="28" hidden="0" customWidth="1"/>
    <col min="4" max="4" width="28" hidden="0" customWidth="1"/>
    <col min="5" max="5" width="28" hidden="0" customWidth="1"/>
    <col min="6" max="6" width="28" hidden="0" customWidth="1"/>
    <col min="7" max="7" width="28" hidden="0" customWidth="1"/>
    <col min="8" max="8" width="28" hidden="0" customWidth="1"/>
  </cols>
  <sheetData>
    <row r="1">
      <c r="A1" s="33" t="str">
        <v>Entry Types</v>
      </c>
      <c r="B1" s="33" t="str">
        <v>Facets</v>
      </c>
      <c r="C1" s="33" t="str">
        <v>Privacy Levels</v>
      </c>
      <c r="D1" s="33" t="str">
        <v>Interpretive Confidence</v>
      </c>
      <c r="E1" s="33" t="str">
        <v>Outcome Status</v>
      </c>
      <c r="F1" s="33" t="str">
        <v>Review Status</v>
      </c>
      <c r="G1" s="33" t="str">
        <v>Training Status</v>
      </c>
      <c r="H1" s="33" t="str">
        <v>Source Types</v>
      </c>
    </row>
    <row r="2">
      <c r="A2" t="str">
        <v>Dream</v>
      </c>
      <c r="B2" t="str">
        <v>Nabi</v>
      </c>
      <c r="C2" t="str">
        <v>Private</v>
      </c>
      <c r="D2" t="str">
        <v>Open question</v>
      </c>
      <c r="E2" t="str">
        <v>Pending</v>
      </c>
      <c r="F2" t="str">
        <v>Pending review</v>
      </c>
      <c r="G2" t="str">
        <v>Planned</v>
      </c>
      <c r="H2" t="str">
        <v>Self report</v>
      </c>
    </row>
    <row r="3">
      <c r="A3" t="str">
        <v>Vision</v>
      </c>
      <c r="B3" t="str">
        <v>Roeh</v>
      </c>
      <c r="C3" t="str">
        <v>Restricted</v>
      </c>
      <c r="D3" t="str">
        <v>Preliminary hypothesis</v>
      </c>
      <c r="E3" t="str">
        <v>Ongoing</v>
      </c>
      <c r="F3" t="str">
        <v>In progress</v>
      </c>
      <c r="G3" t="str">
        <v>Ongoing</v>
      </c>
      <c r="H3" t="str">
        <v>Participant report</v>
      </c>
    </row>
    <row r="4">
      <c r="A4" t="str">
        <v>Prophetic word</v>
      </c>
      <c r="B4" t="str">
        <v>Chozeh</v>
      </c>
      <c r="C4" t="str">
        <v>Shareable</v>
      </c>
      <c r="D4" t="str">
        <v>Working interpretation</v>
      </c>
      <c r="E4" t="str">
        <v>Observed</v>
      </c>
      <c r="F4" t="str">
        <v>Completed</v>
      </c>
      <c r="G4" t="str">
        <v>Completed</v>
      </c>
      <c r="H4" t="str">
        <v>Reported prophetic word</v>
      </c>
    </row>
    <row r="5">
      <c r="A5" t="str">
        <v>Prophetic image</v>
      </c>
      <c r="B5" t="str">
        <v>Watchman</v>
      </c>
      <c r="C5" t="str">
        <v>Public</v>
      </c>
      <c r="D5" t="str">
        <v>Supported interpretation</v>
      </c>
      <c r="E5" t="str">
        <v>Unresolved</v>
      </c>
      <c r="G5" t="str">
        <v>Paused</v>
      </c>
      <c r="H5" t="str">
        <v>Reported prophetic words</v>
      </c>
    </row>
    <row r="6">
      <c r="A6" t="str">
        <v>Prophetic word and image</v>
      </c>
      <c r="B6" t="str">
        <v>Shamar</v>
      </c>
      <c r="D6" t="str">
        <v>Mature working interpretation</v>
      </c>
      <c r="E6" t="str">
        <v>Disconfirmed</v>
      </c>
      <c r="H6" t="str">
        <v>Reported prophetic image</v>
      </c>
    </row>
    <row r="7">
      <c r="A7" t="str">
        <v>Pattern summary</v>
      </c>
      <c r="B7" t="str">
        <v>Intercessor</v>
      </c>
      <c r="D7" t="str">
        <v>Context needed</v>
      </c>
      <c r="E7" t="str">
        <v>Closed</v>
      </c>
      <c r="H7" t="str">
        <v>Course assignment and self reflection</v>
      </c>
    </row>
    <row r="8">
      <c r="A8" t="str">
        <v>Ministry assignment</v>
      </c>
      <c r="B8" t="str">
        <v>Equipper</v>
      </c>
      <c r="D8" t="str">
        <v>Supportive reflection</v>
      </c>
      <c r="E8" t="str">
        <v>Action initiated; outcome pending</v>
      </c>
      <c r="H8" t="str">
        <v>Internal inventory</v>
      </c>
    </row>
    <row r="9">
      <c r="A9" t="str">
        <v>Formation history</v>
      </c>
      <c r="E9" t="str">
        <v>Pending source recovery</v>
      </c>
      <c r="H9" t="str">
        <v>Self reflection</v>
      </c>
    </row>
    <row r="10">
      <c r="A10" t="str">
        <v>Assessment result</v>
      </c>
      <c r="E10" t="str">
        <v>Active formation</v>
      </c>
    </row>
    <row r="11">
      <c r="A11" t="str">
        <v>Identity reflection</v>
      </c>
    </row>
  </sheetData>
  <pageMargins left="0.7" right="0.7" top="0.75" bottom="0.75" header="0.3" footer="0.3"/>
  <headerFooter>
    <oddHeader>&amp;R&amp;G</oddHeader>
  </headerFooter>
  <legacyDrawingHF r:id="rId1"/>
</worksheet>
</file>

<file path=xl/worksheets/sheet2.xml><?xml version="1.0" encoding="utf-8"?>
<worksheet xmlns="http://schemas.openxmlformats.org/spreadsheetml/2006/main" xmlns:r="http://schemas.openxmlformats.org/officeDocument/2006/relationships">
  <sheetViews>
    <sheetView showGridLines="0" workbookViewId="0"/>
  </sheetViews>
  <sheetFormatPr defaultRowHeight="15"/>
  <cols>
    <col min="1" max="1" width="12" hidden="0" customWidth="1"/>
    <col min="2" max="2" width="13" hidden="0" customWidth="1"/>
    <col min="3" max="3" width="13" hidden="0" customWidth="1"/>
    <col min="4" max="4" width="22" hidden="0" customWidth="1"/>
    <col min="5" max="5" width="20" hidden="0" customWidth="1"/>
    <col min="6" max="6" width="34" hidden="0" customWidth="1"/>
    <col min="7" max="7" width="22" hidden="0" customWidth="1"/>
    <col min="8" max="8" width="28" hidden="0" customWidth="1"/>
    <col min="9" max="9" width="34" hidden="0" customWidth="1"/>
    <col min="10" max="10" width="16" hidden="0" customWidth="1"/>
    <col min="11" max="11" width="24" hidden="0" customWidth="1"/>
    <col min="12" max="12" width="30" hidden="0" customWidth="1"/>
    <col min="13" max="13" width="22" hidden="0" customWidth="1"/>
    <col min="14" max="14" width="14" hidden="0" customWidth="1"/>
    <col min="15" max="15" width="20" hidden="0" customWidth="1"/>
    <col min="16" max="16" width="23" hidden="0" customWidth="1"/>
    <col min="17" max="17" width="25" hidden="0" customWidth="1"/>
    <col min="18" max="18" width="25" hidden="0" customWidth="1"/>
    <col min="19" max="19" width="18" hidden="0" customWidth="1"/>
    <col min="20" max="20" width="16" hidden="0" customWidth="1"/>
    <col min="21" max="21" width="16" hidden="0" customWidth="1"/>
    <col min="22" max="22" width="38" hidden="0" customWidth="1"/>
  </cols>
  <sheetData>
    <row r="1" ht="32" customHeight="1">
      <c r="A1" s="10" t="str">
        <v>Entry ID</v>
      </c>
      <c r="B1" s="11" t="str">
        <v>Entry Created</v>
      </c>
      <c r="C1" s="11" t="str">
        <v>Reported Date</v>
      </c>
      <c r="D1" s="11" t="str">
        <v>Date Precision</v>
      </c>
      <c r="E1" s="11" t="str">
        <v>Entry Type</v>
      </c>
      <c r="F1" s="11" t="str">
        <v>Title / Short Description</v>
      </c>
      <c r="G1" s="11" t="str">
        <v>Source Type</v>
      </c>
      <c r="H1" s="11" t="str">
        <v>Source Person / Organization</v>
      </c>
      <c r="I1" s="11" t="str">
        <v>Context / Setting</v>
      </c>
      <c r="J1" s="11" t="str">
        <v>Primary Facet</v>
      </c>
      <c r="K1" s="11" t="str">
        <v>Secondary Facets</v>
      </c>
      <c r="L1" s="11" t="str">
        <v>People Group / Domain</v>
      </c>
      <c r="M1" s="11" t="str">
        <v>Location / Nation</v>
      </c>
      <c r="N1" s="11" t="str">
        <v>Privacy Level</v>
      </c>
      <c r="O1" s="11" t="str">
        <v>Capture Status</v>
      </c>
      <c r="P1" s="11" t="str">
        <v>Interpretation Status</v>
      </c>
      <c r="Q1" s="11" t="str">
        <v>Confirmation Status</v>
      </c>
      <c r="R1" s="11" t="str">
        <v>Outcome Status</v>
      </c>
      <c r="S1" s="11" t="str">
        <v>Related Entry IDs</v>
      </c>
      <c r="T1" s="11" t="str">
        <v>Source Archive ID</v>
      </c>
      <c r="U1" s="11" t="str">
        <v>Interpretation ID</v>
      </c>
      <c r="V1" s="12" t="str">
        <v>Notes</v>
      </c>
    </row>
    <row r="2">
      <c r="A2" s="29" t="str">
        <v>PF-0001</v>
      </c>
      <c r="B2" s="30" t="n">
        <v>46265</v>
      </c>
      <c r="C2" s="30"/>
      <c r="D2" s="29" t="str">
        <v>Ongoing pattern</v>
      </c>
      <c r="E2" s="29" t="str">
        <v>Pattern summary</v>
      </c>
      <c r="F2" s="29" t="str">
        <v>Recurring pattern of warning dreams</v>
      </c>
      <c r="G2" s="29" t="str">
        <v>Self report</v>
      </c>
      <c r="H2" s="29" t="str">
        <v>Dr. Sherry-Ann Brown</v>
      </c>
      <c r="I2" s="29" t="str">
        <v>Longitudinal history reported during dream discussion</v>
      </c>
      <c r="J2" s="29" t="str">
        <v>Watchman</v>
      </c>
      <c r="K2" s="29" t="str">
        <v>Roeh; Chozeh</v>
      </c>
      <c r="L2" s="29" t="str">
        <v>Personal formation</v>
      </c>
      <c r="M2" s="29" t="str"/>
      <c r="N2" s="29" t="str">
        <v>Private</v>
      </c>
      <c r="O2" s="29" t="str">
        <v>Summary captured</v>
      </c>
      <c r="P2" s="29" t="str">
        <v>In discernment</v>
      </c>
      <c r="Q2" s="29" t="str">
        <v>Open</v>
      </c>
      <c r="R2" s="29" t="str">
        <v>Ongoing</v>
      </c>
      <c r="S2" s="29" t="str">
        <v>PF-0002; PF-0003</v>
      </c>
      <c r="T2" s="29" t="str">
        <v>SA-0001</v>
      </c>
      <c r="U2" s="29" t="str">
        <v>IN-0001</v>
      </c>
      <c r="V2" s="29" t="str">
        <v>Each dream should receive its own case record as details become available.</v>
      </c>
    </row>
    <row r="3">
      <c r="A3" s="27" t="str">
        <v>PF-0002</v>
      </c>
      <c r="B3" s="28" t="n">
        <v>46265</v>
      </c>
      <c r="C3" s="28"/>
      <c r="D3" s="27" t="str">
        <v>Recent weeks before 2026-08-30</v>
      </c>
      <c r="E3" s="27" t="str">
        <v>Dream</v>
      </c>
      <c r="F3" s="27" t="str">
        <v>Former high school classmate kindly led Dr. Brown to her home</v>
      </c>
      <c r="G3" s="27" t="str">
        <v>Self report</v>
      </c>
      <c r="H3" s="27" t="str">
        <v>Dr. Sherry-Ann Brown</v>
      </c>
      <c r="I3" s="27" t="str">
        <v>Recalled while watching the CISOP Seer Prophet course</v>
      </c>
      <c r="J3" s="27" t="str">
        <v>Roeh</v>
      </c>
      <c r="K3" s="27" t="str">
        <v>Chozeh; Shamar</v>
      </c>
      <c r="L3" s="27" t="str">
        <v>Relationships; personal formation</v>
      </c>
      <c r="M3" s="27" t="str"/>
      <c r="N3" s="27" t="str">
        <v>Private</v>
      </c>
      <c r="O3" s="27" t="str">
        <v>Narrative captured</v>
      </c>
      <c r="P3" s="27" t="str">
        <v>Preliminary hypothesis</v>
      </c>
      <c r="Q3" s="27" t="str">
        <v>Open</v>
      </c>
      <c r="R3" s="27" t="str">
        <v>Action initiated; outcome pending</v>
      </c>
      <c r="S3" s="27" t="str">
        <v>PF-0001</v>
      </c>
      <c r="T3" s="27" t="str">
        <v>SA-0002</v>
      </c>
      <c r="U3" s="27" t="str">
        <v>IN-0002</v>
      </c>
      <c r="V3" s="27" t="str">
        <v>The person was known from high school; adult communication had been minimal for approximately three decades.</v>
      </c>
    </row>
    <row r="4">
      <c r="A4" s="31" t="str">
        <v>PF-0003</v>
      </c>
      <c r="B4" s="32" t="n">
        <v>46265</v>
      </c>
      <c r="C4" s="32"/>
      <c r="D4" s="31" t="str">
        <v>Recent weeks before 2026-08-30</v>
      </c>
      <c r="E4" s="31" t="str">
        <v>Dream</v>
      </c>
      <c r="F4" s="31" t="str">
        <v>Looking for ice cream</v>
      </c>
      <c r="G4" s="31" t="str">
        <v>Self report</v>
      </c>
      <c r="H4" s="31" t="str">
        <v>Dr. Sherry-Ann Brown</v>
      </c>
      <c r="I4" s="31" t="str">
        <v>Recalled in the same period as PF-0002</v>
      </c>
      <c r="J4" s="31" t="str">
        <v>Roeh</v>
      </c>
      <c r="K4" s="31" t="str">
        <v>Chozeh</v>
      </c>
      <c r="L4" s="31" t="str">
        <v>Personal formation</v>
      </c>
      <c r="M4" s="31" t="str"/>
      <c r="N4" s="31" t="str">
        <v>Private</v>
      </c>
      <c r="O4" s="31" t="str">
        <v>Core image captured</v>
      </c>
      <c r="P4" s="31" t="str">
        <v>Context needed</v>
      </c>
      <c r="Q4" s="31" t="str">
        <v>Open</v>
      </c>
      <c r="R4" s="31" t="str">
        <v>Pending</v>
      </c>
      <c r="S4" s="31" t="str">
        <v>PF-0001; PF-0002</v>
      </c>
      <c r="T4" s="31" t="str">
        <v>SA-0003</v>
      </c>
      <c r="U4" s="31" t="str">
        <v>IN-0003</v>
      </c>
      <c r="V4" s="31" t="str">
        <v>Additional setting, emotions, people, and ending remain to be recorded if remembered.</v>
      </c>
    </row>
    <row r="5">
      <c r="A5" s="27" t="str">
        <v>PF-0004</v>
      </c>
      <c r="B5" s="28" t="n">
        <v>46265</v>
      </c>
      <c r="C5" s="28" t="n">
        <v>46237</v>
      </c>
      <c r="D5" s="27" t="str">
        <v>Event window: 2026-08-03 to 2026-08-07</v>
      </c>
      <c r="E5" s="27" t="str">
        <v>Prophetic word</v>
      </c>
      <c r="F5" s="27" t="str">
        <v>Scientific with the prophetic word</v>
      </c>
      <c r="G5" s="27" t="str">
        <v>Participant report</v>
      </c>
      <c r="H5" s="27" t="str">
        <v>Bethel School of the Prophets participant; identity pending</v>
      </c>
      <c r="I5" s="27" t="str">
        <v>Bethel School of the Prophets</v>
      </c>
      <c r="J5" s="27" t="str">
        <v>Equipper</v>
      </c>
      <c r="K5" s="27" t="str">
        <v>Nabi; Shamar</v>
      </c>
      <c r="L5" s="27" t="str">
        <v>Healthcare; science; prophetic formation</v>
      </c>
      <c r="M5" s="27" t="str">
        <v>United States</v>
      </c>
      <c r="N5" s="27" t="str">
        <v>Private</v>
      </c>
      <c r="O5" s="27" t="str">
        <v>Partial recollection</v>
      </c>
      <c r="P5" s="27" t="str">
        <v>Preliminary hypothesis</v>
      </c>
      <c r="Q5" s="27" t="str">
        <v>Open</v>
      </c>
      <c r="R5" s="27" t="str">
        <v>Pending source recovery</v>
      </c>
      <c r="S5" s="27" t="str"/>
      <c r="T5" s="27" t="str">
        <v>SA-0004</v>
      </c>
      <c r="U5" s="27" t="str">
        <v>IN-0004</v>
      </c>
      <c r="V5" s="27" t="str">
        <v>Exact wording and speaker identity may not have been captured.</v>
      </c>
    </row>
    <row r="6">
      <c r="A6" s="31" t="str">
        <v>PF-0005</v>
      </c>
      <c r="B6" s="32" t="n">
        <v>46265</v>
      </c>
      <c r="C6" s="32"/>
      <c r="D6" s="31" t="str">
        <v>2026</v>
      </c>
      <c r="E6" s="31" t="str">
        <v>Prophetic word and image</v>
      </c>
      <c r="F6" s="31" t="str">
        <v>Royalty, crown, king, and authority imagery</v>
      </c>
      <c r="G6" s="31" t="str">
        <v>Reported prophetic word</v>
      </c>
      <c r="H6" s="31" t="str">
        <v>Source details pending</v>
      </c>
      <c r="I6" s="31" t="str">
        <v>Prophetic formation record</v>
      </c>
      <c r="J6" s="31" t="str">
        <v>Chozeh</v>
      </c>
      <c r="K6" s="31" t="str">
        <v>Nabi</v>
      </c>
      <c r="L6" s="31" t="str">
        <v>Leadership; nations</v>
      </c>
      <c r="M6" s="31" t="str"/>
      <c r="N6" s="31" t="str">
        <v>Private</v>
      </c>
      <c r="O6" s="31" t="str">
        <v>Summary captured</v>
      </c>
      <c r="P6" s="31" t="str">
        <v>Open</v>
      </c>
      <c r="Q6" s="31" t="str">
        <v>Multiple related themes reported</v>
      </c>
      <c r="R6" s="31" t="str">
        <v>Ongoing</v>
      </c>
      <c r="S6" s="31" t="str">
        <v>PF-0006</v>
      </c>
      <c r="T6" s="31" t="str">
        <v>SA-0005</v>
      </c>
      <c r="U6" s="31" t="str">
        <v>IN-0005</v>
      </c>
      <c r="V6" s="31" t="str">
        <v>Preserve each original source separately when recordings or notes become available.</v>
      </c>
    </row>
    <row r="7">
      <c r="A7" s="27" t="str">
        <v>PF-0006</v>
      </c>
      <c r="B7" s="28" t="n">
        <v>46265</v>
      </c>
      <c r="C7" s="28"/>
      <c r="D7" s="27" t="str">
        <v>2026</v>
      </c>
      <c r="E7" s="27" t="str">
        <v>Prophetic word and image</v>
      </c>
      <c r="F7" s="27" t="str">
        <v>A small key opens big doors</v>
      </c>
      <c r="G7" s="27" t="str">
        <v>Reported prophetic word</v>
      </c>
      <c r="H7" s="27" t="str">
        <v>Source details pending</v>
      </c>
      <c r="I7" s="27" t="str">
        <v>Prophetic formation record</v>
      </c>
      <c r="J7" s="27" t="str">
        <v>Chozeh</v>
      </c>
      <c r="K7" s="27" t="str">
        <v>Nabi; Watchman</v>
      </c>
      <c r="L7" s="27" t="str">
        <v>Leadership; access; nations</v>
      </c>
      <c r="M7" s="27" t="str"/>
      <c r="N7" s="27" t="str">
        <v>Private</v>
      </c>
      <c r="O7" s="27" t="str">
        <v>Core wording captured</v>
      </c>
      <c r="P7" s="27" t="str">
        <v>Open</v>
      </c>
      <c r="Q7" s="27" t="str">
        <v>Related imagery reported</v>
      </c>
      <c r="R7" s="27" t="str">
        <v>Ongoing</v>
      </c>
      <c r="S7" s="27" t="str">
        <v>PF-0005</v>
      </c>
      <c r="T7" s="27" t="str">
        <v>SA-0006</v>
      </c>
      <c r="U7" s="27" t="str">
        <v>IN-0006</v>
      </c>
      <c r="V7" s="27" t="str">
        <v>Future applications should be linked as separate outcome records.</v>
      </c>
    </row>
    <row r="8">
      <c r="A8" s="31" t="str">
        <v>PF-0007</v>
      </c>
      <c r="B8" s="32" t="n">
        <v>46265</v>
      </c>
      <c r="C8" s="32"/>
      <c r="D8" s="31" t="str">
        <v>2026</v>
      </c>
      <c r="E8" s="31" t="str">
        <v>Prophetic word and image</v>
      </c>
      <c r="F8" s="31" t="str">
        <v>Fire starter, woman of fire, and storehouses of oil</v>
      </c>
      <c r="G8" s="31" t="str">
        <v>Reported prophetic words</v>
      </c>
      <c r="H8" s="31" t="str">
        <v>Source details pending</v>
      </c>
      <c r="I8" s="31" t="str">
        <v>Prophetic formation record</v>
      </c>
      <c r="J8" s="31" t="str">
        <v>Nabi</v>
      </c>
      <c r="K8" s="31" t="str">
        <v>Chozeh; Intercessor</v>
      </c>
      <c r="L8" s="31" t="str">
        <v>Spiritual formation; ministry</v>
      </c>
      <c r="M8" s="31" t="str"/>
      <c r="N8" s="31" t="str">
        <v>Private</v>
      </c>
      <c r="O8" s="31" t="str">
        <v>Summary captured</v>
      </c>
      <c r="P8" s="31" t="str">
        <v>Open</v>
      </c>
      <c r="Q8" s="31" t="str">
        <v>Multiple related themes reported</v>
      </c>
      <c r="R8" s="31" t="str">
        <v>Ongoing</v>
      </c>
      <c r="S8" s="31" t="str"/>
      <c r="T8" s="31" t="str">
        <v>SA-0007</v>
      </c>
      <c r="U8" s="31" t="str">
        <v>IN-0007</v>
      </c>
      <c r="V8" s="31" t="str">
        <v>Retain the distinct words and their original contexts when recovered.</v>
      </c>
    </row>
    <row r="9">
      <c r="A9" s="27" t="str">
        <v>PF-0008</v>
      </c>
      <c r="B9" s="28" t="n">
        <v>46265</v>
      </c>
      <c r="C9" s="28"/>
      <c r="D9" s="27" t="str">
        <v>2026</v>
      </c>
      <c r="E9" s="27" t="str">
        <v>Prophetic image</v>
      </c>
      <c r="F9" s="27" t="str">
        <v>Sharpshooter</v>
      </c>
      <c r="G9" s="27" t="str">
        <v>Reported prophetic image</v>
      </c>
      <c r="H9" s="27" t="str">
        <v>Source details pending</v>
      </c>
      <c r="I9" s="27" t="str">
        <v>Prophetic formation record</v>
      </c>
      <c r="J9" s="27" t="str">
        <v>Chozeh</v>
      </c>
      <c r="K9" s="27" t="str">
        <v>Nabi; Shamar</v>
      </c>
      <c r="L9" s="27" t="str">
        <v>Focus; precision; ministry</v>
      </c>
      <c r="M9" s="27" t="str"/>
      <c r="N9" s="27" t="str">
        <v>Private</v>
      </c>
      <c r="O9" s="27" t="str">
        <v>Core image captured</v>
      </c>
      <c r="P9" s="27" t="str">
        <v>Open</v>
      </c>
      <c r="Q9" s="27" t="str">
        <v>Open</v>
      </c>
      <c r="R9" s="27" t="str">
        <v>Ongoing</v>
      </c>
      <c r="S9" s="27" t="str"/>
      <c r="T9" s="27" t="str">
        <v>SA-0008</v>
      </c>
      <c r="U9" s="27" t="str">
        <v>IN-0008</v>
      </c>
      <c r="V9" s="27" t="str">
        <v>Interpretation remains open to context, confirmation, and fruit.</v>
      </c>
    </row>
    <row r="10">
      <c r="A10" s="31" t="str">
        <v>PF-0009</v>
      </c>
      <c r="B10" s="32" t="n">
        <v>46265</v>
      </c>
      <c r="C10" s="32"/>
      <c r="D10" s="31" t="str">
        <v>2026</v>
      </c>
      <c r="E10" s="31" t="str">
        <v>Prophetic image</v>
      </c>
      <c r="F10" s="31" t="str">
        <v>Prairie and an easy assignment</v>
      </c>
      <c r="G10" s="31" t="str">
        <v>Reported prophetic image</v>
      </c>
      <c r="H10" s="31" t="str">
        <v>Source details pending</v>
      </c>
      <c r="I10" s="31" t="str">
        <v>Prophetic formation record</v>
      </c>
      <c r="J10" s="31" t="str">
        <v>Chozeh</v>
      </c>
      <c r="K10" s="31" t="str">
        <v>Watchman</v>
      </c>
      <c r="L10" s="31" t="str">
        <v>Assignment; preparation</v>
      </c>
      <c r="M10" s="31" t="str"/>
      <c r="N10" s="31" t="str">
        <v>Private</v>
      </c>
      <c r="O10" s="31" t="str">
        <v>Summary captured</v>
      </c>
      <c r="P10" s="31" t="str">
        <v>Open</v>
      </c>
      <c r="Q10" s="31" t="str">
        <v>Open</v>
      </c>
      <c r="R10" s="31" t="str">
        <v>Ongoing</v>
      </c>
      <c r="S10" s="31" t="str"/>
      <c r="T10" s="31" t="str">
        <v>SA-0009</v>
      </c>
      <c r="U10" s="31" t="str">
        <v>IN-0009</v>
      </c>
      <c r="V10" s="31" t="str">
        <v>The phrase easy assignment should remain connected to its complete original setting when available.</v>
      </c>
    </row>
    <row r="11">
      <c r="A11" s="27" t="str">
        <v>PF-0010</v>
      </c>
      <c r="B11" s="28" t="n">
        <v>46265</v>
      </c>
      <c r="C11" s="28"/>
      <c r="D11" s="27" t="str">
        <v>2026</v>
      </c>
      <c r="E11" s="27" t="str">
        <v>Prophetic image</v>
      </c>
      <c r="F11" s="27" t="str">
        <v>Tidal wave of glory over Hawaii</v>
      </c>
      <c r="G11" s="27" t="str">
        <v>Reported prophetic image</v>
      </c>
      <c r="H11" s="27" t="str">
        <v>Source details pending</v>
      </c>
      <c r="I11" s="27" t="str">
        <v>Prophetic formation record</v>
      </c>
      <c r="J11" s="27" t="str">
        <v>Watchman</v>
      </c>
      <c r="K11" s="27" t="str">
        <v>Chozeh; Intercessor</v>
      </c>
      <c r="L11" s="27" t="str">
        <v>Nations; prayer</v>
      </c>
      <c r="M11" s="27" t="str">
        <v>Hawaii</v>
      </c>
      <c r="N11" s="27" t="str">
        <v>Private</v>
      </c>
      <c r="O11" s="27" t="str">
        <v>Core image captured</v>
      </c>
      <c r="P11" s="27" t="str">
        <v>Open</v>
      </c>
      <c r="Q11" s="27" t="str">
        <v>Open</v>
      </c>
      <c r="R11" s="27" t="str">
        <v>Ongoing</v>
      </c>
      <c r="S11" s="27" t="str"/>
      <c r="T11" s="27" t="str">
        <v>SA-0010</v>
      </c>
      <c r="U11" s="27" t="str">
        <v>IN-0010</v>
      </c>
      <c r="V11" s="27" t="str">
        <v>Track prayer, travel, independent confirmations, and observable outcomes separately.</v>
      </c>
    </row>
    <row r="12">
      <c r="A12" s="31" t="str">
        <v>PF-0011</v>
      </c>
      <c r="B12" s="32" t="n">
        <v>46265</v>
      </c>
      <c r="C12" s="32" t="n">
        <v>46255</v>
      </c>
      <c r="D12" s="31" t="str">
        <v>Event window: 2026-08-21 to 2026-08-22</v>
      </c>
      <c r="E12" s="31" t="str">
        <v>Prophetic word and image</v>
      </c>
      <c r="F12" s="31" t="str">
        <v>Speedy track and certificate of completion</v>
      </c>
      <c r="G12" s="31" t="str">
        <v>Reported prophetic words</v>
      </c>
      <c r="H12" s="31" t="str">
        <v>Arise participants</v>
      </c>
      <c r="I12" s="31" t="str">
        <v>Arise prophetic training</v>
      </c>
      <c r="J12" s="31" t="str">
        <v>Nabi</v>
      </c>
      <c r="K12" s="31" t="str">
        <v>Chozeh; Equipper</v>
      </c>
      <c r="L12" s="31" t="str">
        <v>Prophetic formation</v>
      </c>
      <c r="M12" s="31" t="str">
        <v>United States</v>
      </c>
      <c r="N12" s="31" t="str">
        <v>Private</v>
      </c>
      <c r="O12" s="31" t="str">
        <v>Summary captured</v>
      </c>
      <c r="P12" s="31" t="str">
        <v>Open</v>
      </c>
      <c r="Q12" s="31" t="str">
        <v>Multiple streams reported</v>
      </c>
      <c r="R12" s="31" t="str">
        <v>Ongoing</v>
      </c>
      <c r="S12" s="31" t="str"/>
      <c r="T12" s="31" t="str">
        <v>SA-0011</v>
      </c>
      <c r="U12" s="31" t="str">
        <v>IN-0011</v>
      </c>
      <c r="V12" s="31" t="str">
        <v>Speaker-level source records should be added when available.</v>
      </c>
    </row>
    <row r="13">
      <c r="A13" s="27" t="str">
        <v>PF-0012</v>
      </c>
      <c r="B13" s="28" t="n">
        <v>46265</v>
      </c>
      <c r="C13" s="28" t="n">
        <v>46259</v>
      </c>
      <c r="D13" s="27" t="str">
        <v>Known date</v>
      </c>
      <c r="E13" s="27" t="str">
        <v>Ministry assignment</v>
      </c>
      <c r="F13" s="27" t="str">
        <v>Christians in healthcare, doctors, trainees, interns, researchers, and Latin America</v>
      </c>
      <c r="G13" s="27" t="str">
        <v>Course assignment and self reflection</v>
      </c>
      <c r="H13" s="27" t="str">
        <v>Dr. Sherry-Ann Brown</v>
      </c>
      <c r="I13" s="27" t="str">
        <v>Prophets to the Nations Assignment 1</v>
      </c>
      <c r="J13" s="27" t="str">
        <v>Equipper</v>
      </c>
      <c r="K13" s="27" t="str">
        <v>Nabi; Intercessor</v>
      </c>
      <c r="L13" s="27" t="str">
        <v>Healthcare; education; research; Latin America</v>
      </c>
      <c r="M13" s="27" t="str">
        <v>Latin America</v>
      </c>
      <c r="N13" s="27" t="str">
        <v>Private</v>
      </c>
      <c r="O13" s="27" t="str">
        <v>Captured</v>
      </c>
      <c r="P13" s="27" t="str">
        <v>Working interpretation</v>
      </c>
      <c r="Q13" s="27" t="str">
        <v>Supported by sustained service history</v>
      </c>
      <c r="R13" s="27" t="str">
        <v>Active formation</v>
      </c>
      <c r="S13" s="27" t="str">
        <v>PF-0013</v>
      </c>
      <c r="T13" s="27" t="str">
        <v>SA-0012</v>
      </c>
      <c r="U13" s="27" t="str">
        <v>IN-0012</v>
      </c>
      <c r="V13" s="27" t="str">
        <v>Treat audience, geography, and methods as related dimensions of the assignment.</v>
      </c>
    </row>
    <row r="14">
      <c r="A14" s="31" t="str">
        <v>PF-0013</v>
      </c>
      <c r="B14" s="32" t="n">
        <v>46265</v>
      </c>
      <c r="C14" s="32" t="n">
        <v>46259</v>
      </c>
      <c r="D14" s="31" t="str">
        <v>Known date</v>
      </c>
      <c r="E14" s="31" t="str">
        <v>Formation history</v>
      </c>
      <c r="F14" s="31" t="str">
        <v>Approximately twenty years of international mission experience</v>
      </c>
      <c r="G14" s="31" t="str">
        <v>Course assignment and self reflection</v>
      </c>
      <c r="H14" s="31" t="str">
        <v>Dr. Sherry-Ann Brown</v>
      </c>
      <c r="I14" s="31" t="str">
        <v>Prophets to the Nations Assignment 5</v>
      </c>
      <c r="J14" s="31" t="str">
        <v>Intercessor</v>
      </c>
      <c r="K14" s="31" t="str">
        <v>Equipper; Nabi</v>
      </c>
      <c r="L14" s="31" t="str">
        <v>Healthcare; missions; nations</v>
      </c>
      <c r="M14" s="31" t="str">
        <v>Jamaica; Dominican Republic; Nicaragua; other nations</v>
      </c>
      <c r="N14" s="31" t="str">
        <v>Private</v>
      </c>
      <c r="O14" s="31" t="str">
        <v>Summary captured</v>
      </c>
      <c r="P14" s="31" t="str">
        <v>Working interpretation</v>
      </c>
      <c r="Q14" s="31" t="str">
        <v>Historical service evidence</v>
      </c>
      <c r="R14" s="31" t="str">
        <v>Ongoing</v>
      </c>
      <c r="S14" s="31" t="str">
        <v>PF-0012</v>
      </c>
      <c r="T14" s="31" t="str">
        <v>SA-0013</v>
      </c>
      <c r="U14" s="31" t="str">
        <v>IN-0013</v>
      </c>
      <c r="V14" s="31" t="str">
        <v>Expand with dated mission records and outcomes as source documents become available.</v>
      </c>
    </row>
    <row r="15">
      <c r="A15" s="27" t="str">
        <v>PF-0014</v>
      </c>
      <c r="B15" s="28" t="n">
        <v>46265</v>
      </c>
      <c r="C15" s="28"/>
      <c r="D15" s="27" t="str">
        <v>2026</v>
      </c>
      <c r="E15" s="27" t="str">
        <v>Assessment result</v>
      </c>
      <c r="F15" s="27" t="str">
        <v>Top three reported gifts: prophecy, word of knowledge, and leadership</v>
      </c>
      <c r="G15" s="27" t="str">
        <v>Internal inventory</v>
      </c>
      <c r="H15" s="27" t="str">
        <v>Convergence Q45 15-item inventory</v>
      </c>
      <c r="I15" s="27" t="str">
        <v>Internal calibration</v>
      </c>
      <c r="J15" s="27" t="str">
        <v>Nabi</v>
      </c>
      <c r="K15" s="27" t="str">
        <v>Equipper; Watchman</v>
      </c>
      <c r="L15" s="27" t="str">
        <v>Prophetic formation; leadership</v>
      </c>
      <c r="M15" s="27" t="str"/>
      <c r="N15" s="27" t="str">
        <v>Private</v>
      </c>
      <c r="O15" s="27" t="str">
        <v>Captured</v>
      </c>
      <c r="P15" s="27" t="str">
        <v>Supportive reflection</v>
      </c>
      <c r="Q15" s="27" t="str">
        <v>Open</v>
      </c>
      <c r="R15" s="27" t="str">
        <v>Ongoing</v>
      </c>
      <c r="S15" s="27" t="str"/>
      <c r="T15" s="27" t="str">
        <v>SA-0014</v>
      </c>
      <c r="U15" s="27" t="str">
        <v>IN-0014</v>
      </c>
      <c r="V15" s="27" t="str">
        <v>Use as an internal reflection signal within a broader discernment process.</v>
      </c>
    </row>
    <row r="16">
      <c r="A16" s="31" t="str">
        <v>PF-0015</v>
      </c>
      <c r="B16" s="32" t="n">
        <v>46265</v>
      </c>
      <c r="C16" s="32"/>
      <c r="D16" s="31" t="str">
        <v>Longitudinal identity statement</v>
      </c>
      <c r="E16" s="31" t="str">
        <v>Identity reflection</v>
      </c>
      <c r="F16" s="31" t="str">
        <v>Physical and spiritual cardiologist</v>
      </c>
      <c r="G16" s="31" t="str">
        <v>Self reflection</v>
      </c>
      <c r="H16" s="31" t="str">
        <v>Dr. Sherry-Ann Brown</v>
      </c>
      <c r="I16" s="31" t="str">
        <v>Prophetic formation journey</v>
      </c>
      <c r="J16" s="31" t="str">
        <v>Equipper</v>
      </c>
      <c r="K16" s="31" t="str">
        <v>Nabi; Intercessor; Shamar</v>
      </c>
      <c r="L16" s="31" t="str">
        <v>Healthcare; spiritual care</v>
      </c>
      <c r="M16" s="31" t="str">
        <v>United States</v>
      </c>
      <c r="N16" s="31" t="str">
        <v>Private</v>
      </c>
      <c r="O16" s="31" t="str">
        <v>Captured</v>
      </c>
      <c r="P16" s="31" t="str">
        <v>Working identity reflection</v>
      </c>
      <c r="Q16" s="31" t="str">
        <v>Supported by professional and ministry history</v>
      </c>
      <c r="R16" s="31" t="str">
        <v>Ongoing</v>
      </c>
      <c r="S16" s="31" t="str">
        <v>PF-0012; PF-0013</v>
      </c>
      <c r="T16" s="31" t="str">
        <v>SA-0015</v>
      </c>
      <c r="U16" s="31" t="str">
        <v>IN-0015</v>
      </c>
      <c r="V16" s="31" t="str">
        <v>Track how this identity serves people through mature, accountable, and observable fruit.</v>
      </c>
    </row>
  </sheetData>
  <conditionalFormatting sqref="P2:R251">
    <cfRule type="containsText" dxfId="0" priority="1" operator="containsText" text="Pending"/>
    <cfRule type="containsText" dxfId="1" priority="2" operator="containsText" text="Observed"/>
    <cfRule type="containsText" dxfId="2" priority="3" operator="containsText" text="Ongoing"/>
  </conditionalFormatting>
  <dataValidations count="3">
    <dataValidation type="list" sqref="E2:E251">
      <formula1>'Reference Lists'!$A$2:$A$11</formula1>
    </dataValidation>
    <dataValidation type="list" sqref="J2:J251">
      <formula1>'Reference Lists'!$B$2:$B$8</formula1>
    </dataValidation>
    <dataValidation type="list" sqref="N2:N251">
      <formula1>'Reference Lists'!$C$2:$C$5</formula1>
    </dataValidation>
  </dataValidations>
  <pageMargins left="0.7" right="0.7" top="0.75" bottom="0.75" header="0.3" footer="0.3"/>
  <tableParts count="1">
    <tablePart r:id="R1d44790efff44bef"/>
  </tableParts>
  <headerFooter>
    <oddHeader>&amp;R&amp;G</oddHeader>
  </headerFooter>
  <legacyDrawingHF r:id="rId1"/>
</worksheet>
</file>

<file path=xl/worksheets/sheet3.xml><?xml version="1.0" encoding="utf-8"?>
<worksheet xmlns="http://schemas.openxmlformats.org/spreadsheetml/2006/main" xmlns:r="http://schemas.openxmlformats.org/officeDocument/2006/relationships">
  <sheetViews>
    <sheetView showGridLines="0" workbookViewId="0"/>
  </sheetViews>
  <sheetFormatPr defaultRowHeight="15"/>
  <cols>
    <col min="1" max="1" width="16" hidden="0" customWidth="1"/>
    <col min="2" max="2" width="12" hidden="0" customWidth="1"/>
    <col min="3" max="3" width="24" hidden="0" customWidth="1"/>
    <col min="4" max="4" width="13" hidden="0" customWidth="1"/>
    <col min="5" max="5" width="24" hidden="0" customWidth="1"/>
    <col min="6" max="6" width="62" hidden="0" customWidth="1"/>
    <col min="7" max="7" width="24" hidden="0" customWidth="1"/>
    <col min="8" max="8" width="30" hidden="0" customWidth="1"/>
    <col min="9" max="9" width="22" hidden="0" customWidth="1"/>
    <col min="10" max="10" width="36" hidden="0" customWidth="1"/>
    <col min="11" max="11" width="14" hidden="0" customWidth="1"/>
    <col min="12" max="12" width="16" hidden="0" customWidth="1"/>
    <col min="13" max="13" width="28" hidden="0" customWidth="1"/>
    <col min="14" max="14" width="38" hidden="0" customWidth="1"/>
  </cols>
  <sheetData>
    <row r="1" ht="32" customHeight="1">
      <c r="A1" s="10" t="str">
        <v>Source Archive ID</v>
      </c>
      <c r="B1" s="11" t="str">
        <v>Entry ID</v>
      </c>
      <c r="C1" s="11" t="str">
        <v>Source Material Type</v>
      </c>
      <c r="D1" s="11" t="str">
        <v>Reported Date</v>
      </c>
      <c r="E1" s="11" t="str">
        <v>Reported Timeframe</v>
      </c>
      <c r="F1" s="11" t="str">
        <v>Exact Wording or Dream Account</v>
      </c>
      <c r="G1" s="11" t="str">
        <v>Verbatim Status</v>
      </c>
      <c r="H1" s="11" t="str">
        <v>Source</v>
      </c>
      <c r="I1" s="11" t="str">
        <v>Capture Method</v>
      </c>
      <c r="J1" s="11" t="str">
        <v>File / Conversation Reference</v>
      </c>
      <c r="K1" s="11" t="str">
        <v>Privacy Level</v>
      </c>
      <c r="L1" s="11" t="str">
        <v>Original Language</v>
      </c>
      <c r="M1" s="11" t="str">
        <v>Editing Applied</v>
      </c>
      <c r="N1" s="12" t="str">
        <v>Provenance Notes</v>
      </c>
    </row>
    <row r="2">
      <c r="A2" s="29" t="str">
        <v>SA-0001</v>
      </c>
      <c r="B2" s="29" t="str">
        <v>PF-0001</v>
      </c>
      <c r="C2" s="29" t="str">
        <v>Pattern statement</v>
      </c>
      <c r="D2" s="30"/>
      <c r="E2" s="29" t="str">
        <v>Longitudinal</v>
      </c>
      <c r="F2" s="29" t="str">
        <v>Dr. Brown reported a typical pattern of warning dreams.</v>
      </c>
      <c r="G2" s="29" t="str">
        <v>Retrospective summary</v>
      </c>
      <c r="H2" s="29" t="str">
        <v>Dr. Sherry-Ann Brown</v>
      </c>
      <c r="I2" s="29" t="str">
        <v>Conversation</v>
      </c>
      <c r="J2" s="29" t="str">
        <v>Dream Interpretation and Encouragement conversation</v>
      </c>
      <c r="K2" s="29" t="str">
        <v>Private</v>
      </c>
      <c r="L2" s="29" t="str">
        <v>English</v>
      </c>
      <c r="M2" s="29" t="str">
        <v>Condensed for indexing</v>
      </c>
      <c r="N2" s="29" t="str">
        <v>The original conversation remains the fuller source.</v>
      </c>
    </row>
    <row r="3">
      <c r="A3" s="27" t="str">
        <v>SA-0002</v>
      </c>
      <c r="B3" s="27" t="str">
        <v>PF-0002</v>
      </c>
      <c r="C3" s="27" t="str">
        <v>Dream account</v>
      </c>
      <c r="D3" s="28"/>
      <c r="E3" s="27" t="str">
        <v>Recent weeks before 2026-08-30</v>
      </c>
      <c r="F3" s="27" t="str">
        <v>A woman known from high school kindly took Dr. Brown to her home. Dr. Brown remembered walking behind her as the woman led the way. They had remained connected on Facebook with little or no adult communication across approximately three decades.</v>
      </c>
      <c r="G3" s="27" t="str">
        <v>Close narrative summary</v>
      </c>
      <c r="H3" s="27" t="str">
        <v>Dr. Sherry-Ann Brown</v>
      </c>
      <c r="I3" s="27" t="str">
        <v>Conversation</v>
      </c>
      <c r="J3" s="27" t="str">
        <v>Dream Interpretation and Encouragement conversation</v>
      </c>
      <c r="K3" s="27" t="str">
        <v>Private</v>
      </c>
      <c r="L3" s="27" t="str">
        <v>English</v>
      </c>
      <c r="M3" s="27" t="str">
        <v>Grammar normalized; meaning preserved</v>
      </c>
      <c r="N3" s="27" t="str">
        <v>Additional dream details remain open if recalled.</v>
      </c>
    </row>
    <row r="4">
      <c r="A4" s="31" t="str">
        <v>SA-0003</v>
      </c>
      <c r="B4" s="31" t="str">
        <v>PF-0003</v>
      </c>
      <c r="C4" s="31" t="str">
        <v>Dream fragment</v>
      </c>
      <c r="D4" s="32"/>
      <c r="E4" s="31" t="str">
        <v>Recent weeks before 2026-08-30</v>
      </c>
      <c r="F4" s="31" t="str">
        <v>Looking for ice cream.</v>
      </c>
      <c r="G4" s="31" t="str">
        <v>Core wording retained</v>
      </c>
      <c r="H4" s="31" t="str">
        <v>Dr. Sherry-Ann Brown</v>
      </c>
      <c r="I4" s="31" t="str">
        <v>Conversation</v>
      </c>
      <c r="J4" s="31" t="str">
        <v>Dream Interpretation and Encouragement conversation</v>
      </c>
      <c r="K4" s="31" t="str">
        <v>Private</v>
      </c>
      <c r="L4" s="31" t="str">
        <v>English</v>
      </c>
      <c r="M4" s="31" t="str">
        <v>None</v>
      </c>
      <c r="N4" s="31" t="str">
        <v>Only the central remembered image was reported.</v>
      </c>
    </row>
    <row r="5">
      <c r="A5" s="27" t="str">
        <v>SA-0004</v>
      </c>
      <c r="B5" s="27" t="str">
        <v>PF-0004</v>
      </c>
      <c r="C5" s="27" t="str">
        <v>Prophetic word fragment</v>
      </c>
      <c r="D5" s="28" t="n">
        <v>46237</v>
      </c>
      <c r="E5" s="27" t="str">
        <v>2026-08-03 to 2026-08-07</v>
      </c>
      <c r="F5" s="27" t="str">
        <v>Scientific with the prophetic word.</v>
      </c>
      <c r="G5" s="27" t="str">
        <v>Approximate wording</v>
      </c>
      <c r="H5" s="27" t="str">
        <v>Bethel School of the Prophets participant; identity pending</v>
      </c>
      <c r="I5" s="27" t="str">
        <v>Recollection</v>
      </c>
      <c r="J5" s="27" t="str">
        <v>Find Prophetic Word conversation</v>
      </c>
      <c r="K5" s="27" t="str">
        <v>Private</v>
      </c>
      <c r="L5" s="27" t="str">
        <v>English</v>
      </c>
      <c r="M5" s="27" t="str">
        <v>None</v>
      </c>
      <c r="N5" s="27" t="str">
        <v>Capture status remains uncertain; exact recording or transcript should supersede this fragment.</v>
      </c>
    </row>
    <row r="6">
      <c r="A6" s="31" t="str">
        <v>SA-0005</v>
      </c>
      <c r="B6" s="31" t="str">
        <v>PF-0005</v>
      </c>
      <c r="C6" s="31" t="str">
        <v>Prophetic word and image summary</v>
      </c>
      <c r="D6" s="32"/>
      <c r="E6" s="31" t="str">
        <v>2026</v>
      </c>
      <c r="F6" s="31" t="str">
        <v>Royalty; crown; king; authority.</v>
      </c>
      <c r="G6" s="31" t="str">
        <v>Theme summary</v>
      </c>
      <c r="H6" s="31" t="str">
        <v>Source details pending</v>
      </c>
      <c r="I6" s="31" t="str">
        <v>Recollection and notes</v>
      </c>
      <c r="J6" s="31" t="str">
        <v>Prophetic formation record</v>
      </c>
      <c r="K6" s="31" t="str">
        <v>Private</v>
      </c>
      <c r="L6" s="31" t="str">
        <v>English</v>
      </c>
      <c r="M6" s="31" t="str">
        <v>Grouped related terms</v>
      </c>
      <c r="N6" s="31" t="str">
        <v>Create separate source rows for each original word when available.</v>
      </c>
    </row>
    <row r="7">
      <c r="A7" s="27" t="str">
        <v>SA-0006</v>
      </c>
      <c r="B7" s="27" t="str">
        <v>PF-0006</v>
      </c>
      <c r="C7" s="27" t="str">
        <v>Prophetic word and image</v>
      </c>
      <c r="D7" s="28"/>
      <c r="E7" s="27" t="str">
        <v>2026</v>
      </c>
      <c r="F7" s="27" t="str">
        <v>A small key opens big doors.</v>
      </c>
      <c r="G7" s="27" t="str">
        <v>Core wording retained</v>
      </c>
      <c r="H7" s="27" t="str">
        <v>Source details pending</v>
      </c>
      <c r="I7" s="27" t="str">
        <v>Recollection and notes</v>
      </c>
      <c r="J7" s="27" t="str">
        <v>Prophetic formation record</v>
      </c>
      <c r="K7" s="27" t="str">
        <v>Private</v>
      </c>
      <c r="L7" s="27" t="str">
        <v>English</v>
      </c>
      <c r="M7" s="27" t="str">
        <v>None</v>
      </c>
      <c r="N7" s="27" t="str">
        <v>Original source and date remain to be attached.</v>
      </c>
    </row>
    <row r="8">
      <c r="A8" s="31" t="str">
        <v>SA-0007</v>
      </c>
      <c r="B8" s="31" t="str">
        <v>PF-0007</v>
      </c>
      <c r="C8" s="31" t="str">
        <v>Prophetic word summary</v>
      </c>
      <c r="D8" s="32"/>
      <c r="E8" s="31" t="str">
        <v>2026</v>
      </c>
      <c r="F8" s="31" t="str">
        <v>Fire starter; woman of fire; storehouses of oil.</v>
      </c>
      <c r="G8" s="31" t="str">
        <v>Theme summary</v>
      </c>
      <c r="H8" s="31" t="str">
        <v>Source details pending</v>
      </c>
      <c r="I8" s="31" t="str">
        <v>Recollection and notes</v>
      </c>
      <c r="J8" s="31" t="str">
        <v>Prophetic formation record</v>
      </c>
      <c r="K8" s="31" t="str">
        <v>Private</v>
      </c>
      <c r="L8" s="31" t="str">
        <v>English</v>
      </c>
      <c r="M8" s="31" t="str">
        <v>Grouped related words</v>
      </c>
      <c r="N8" s="31" t="str">
        <v>Create separate rows when source-level details are available.</v>
      </c>
    </row>
    <row r="9">
      <c r="A9" s="27" t="str">
        <v>SA-0008</v>
      </c>
      <c r="B9" s="27" t="str">
        <v>PF-0008</v>
      </c>
      <c r="C9" s="27" t="str">
        <v>Prophetic image</v>
      </c>
      <c r="D9" s="28"/>
      <c r="E9" s="27" t="str">
        <v>2026</v>
      </c>
      <c r="F9" s="27" t="str">
        <v>Sharpshooter.</v>
      </c>
      <c r="G9" s="27" t="str">
        <v>Core image retained</v>
      </c>
      <c r="H9" s="27" t="str">
        <v>Source details pending</v>
      </c>
      <c r="I9" s="27" t="str">
        <v>Recollection and notes</v>
      </c>
      <c r="J9" s="27" t="str">
        <v>Prophetic formation record</v>
      </c>
      <c r="K9" s="27" t="str">
        <v>Private</v>
      </c>
      <c r="L9" s="27" t="str">
        <v>English</v>
      </c>
      <c r="M9" s="27" t="str">
        <v>None</v>
      </c>
      <c r="N9" s="27" t="str">
        <v>Interpretation remains separate in the Interpretation Ledger.</v>
      </c>
    </row>
    <row r="10">
      <c r="A10" s="31" t="str">
        <v>SA-0009</v>
      </c>
      <c r="B10" s="31" t="str">
        <v>PF-0009</v>
      </c>
      <c r="C10" s="31" t="str">
        <v>Prophetic image summary</v>
      </c>
      <c r="D10" s="32"/>
      <c r="E10" s="31" t="str">
        <v>2026</v>
      </c>
      <c r="F10" s="31" t="str">
        <v>Prairie; easy assignment.</v>
      </c>
      <c r="G10" s="31" t="str">
        <v>Theme summary</v>
      </c>
      <c r="H10" s="31" t="str">
        <v>Source details pending</v>
      </c>
      <c r="I10" s="31" t="str">
        <v>Recollection and notes</v>
      </c>
      <c r="J10" s="31" t="str">
        <v>Prophetic formation record</v>
      </c>
      <c r="K10" s="31" t="str">
        <v>Private</v>
      </c>
      <c r="L10" s="31" t="str">
        <v>English</v>
      </c>
      <c r="M10" s="31" t="str">
        <v>Grouped image and phrase</v>
      </c>
      <c r="N10" s="31" t="str">
        <v>Full setting remains to be attached.</v>
      </c>
    </row>
    <row r="11">
      <c r="A11" s="27" t="str">
        <v>SA-0010</v>
      </c>
      <c r="B11" s="27" t="str">
        <v>PF-0010</v>
      </c>
      <c r="C11" s="27" t="str">
        <v>Prophetic image</v>
      </c>
      <c r="D11" s="28"/>
      <c r="E11" s="27" t="str">
        <v>2026</v>
      </c>
      <c r="F11" s="27" t="str">
        <v>A tidal wave of glory over Hawaii.</v>
      </c>
      <c r="G11" s="27" t="str">
        <v>Core wording retained</v>
      </c>
      <c r="H11" s="27" t="str">
        <v>Source details pending</v>
      </c>
      <c r="I11" s="27" t="str">
        <v>Recollection and notes</v>
      </c>
      <c r="J11" s="27" t="str">
        <v>Prophetic formation record</v>
      </c>
      <c r="K11" s="27" t="str">
        <v>Private</v>
      </c>
      <c r="L11" s="27" t="str">
        <v>English</v>
      </c>
      <c r="M11" s="27" t="str">
        <v>None</v>
      </c>
      <c r="N11" s="27" t="str">
        <v>Prayer, travel, confirmation, and outcome records remain separate.</v>
      </c>
    </row>
    <row r="12">
      <c r="A12" s="31" t="str">
        <v>SA-0011</v>
      </c>
      <c r="B12" s="31" t="str">
        <v>PF-0011</v>
      </c>
      <c r="C12" s="31" t="str">
        <v>Prophetic words and image summary</v>
      </c>
      <c r="D12" s="32" t="n">
        <v>46255</v>
      </c>
      <c r="E12" s="31" t="str">
        <v>2026-08-21 to 2026-08-22</v>
      </c>
      <c r="F12" s="31" t="str">
        <v>Speedy track; certificate of completion.</v>
      </c>
      <c r="G12" s="31" t="str">
        <v>Theme summary</v>
      </c>
      <c r="H12" s="31" t="str">
        <v>Arise participants</v>
      </c>
      <c r="I12" s="31" t="str">
        <v>Recollection and notes</v>
      </c>
      <c r="J12" s="31" t="str">
        <v>Prophetic formation record</v>
      </c>
      <c r="K12" s="31" t="str">
        <v>Private</v>
      </c>
      <c r="L12" s="31" t="str">
        <v>English</v>
      </c>
      <c r="M12" s="31" t="str">
        <v>Grouped related words</v>
      </c>
      <c r="N12" s="31" t="str">
        <v>Speaker-level evidence can refine this record.</v>
      </c>
    </row>
    <row r="13">
      <c r="A13" s="27" t="str">
        <v>SA-0012</v>
      </c>
      <c r="B13" s="27" t="str">
        <v>PF-0012</v>
      </c>
      <c r="C13" s="27" t="str">
        <v>Course assignment</v>
      </c>
      <c r="D13" s="28" t="n">
        <v>46259</v>
      </c>
      <c r="E13" s="27" t="str">
        <v>Known date</v>
      </c>
      <c r="F13" s="27" t="str">
        <v>People group: Christians in healthcare, including doctors, trainees, interns, and researchers; Latin America included.</v>
      </c>
      <c r="G13" s="27" t="str">
        <v>Close summary</v>
      </c>
      <c r="H13" s="27" t="str">
        <v>Dr. Sherry-Ann Brown</v>
      </c>
      <c r="I13" s="27" t="str">
        <v>Written assignment</v>
      </c>
      <c r="J13" s="27" t="str">
        <v>Prophets to the Nations Assignment 1</v>
      </c>
      <c r="K13" s="27" t="str">
        <v>Private</v>
      </c>
      <c r="L13" s="27" t="str">
        <v>English</v>
      </c>
      <c r="M13" s="27" t="str">
        <v>Condensed for register</v>
      </c>
      <c r="N13" s="27" t="str">
        <v>The complete assignment remains the authoritative source.</v>
      </c>
    </row>
    <row r="14">
      <c r="A14" s="31" t="str">
        <v>SA-0013</v>
      </c>
      <c r="B14" s="31" t="str">
        <v>PF-0013</v>
      </c>
      <c r="C14" s="31" t="str">
        <v>Formation history</v>
      </c>
      <c r="D14" s="32" t="n">
        <v>46259</v>
      </c>
      <c r="E14" s="31" t="str">
        <v>Known date</v>
      </c>
      <c r="F14" s="31" t="str">
        <v>Approximately twenty years of international mission experience, with service connected to Jamaica, the Dominican Republic, Nicaragua, and other nations.</v>
      </c>
      <c r="G14" s="31" t="str">
        <v>Close summary</v>
      </c>
      <c r="H14" s="31" t="str">
        <v>Dr. Sherry-Ann Brown</v>
      </c>
      <c r="I14" s="31" t="str">
        <v>Written assignment</v>
      </c>
      <c r="J14" s="31" t="str">
        <v>Prophets to the Nations Assignment 5</v>
      </c>
      <c r="K14" s="31" t="str">
        <v>Private</v>
      </c>
      <c r="L14" s="31" t="str">
        <v>English</v>
      </c>
      <c r="M14" s="31" t="str">
        <v>Condensed for register</v>
      </c>
      <c r="N14" s="31" t="str">
        <v>Add dated mission records as available.</v>
      </c>
    </row>
    <row r="15">
      <c r="A15" s="27" t="str">
        <v>SA-0014</v>
      </c>
      <c r="B15" s="27" t="str">
        <v>PF-0014</v>
      </c>
      <c r="C15" s="27" t="str">
        <v>Assessment result</v>
      </c>
      <c r="D15" s="28"/>
      <c r="E15" s="27" t="str">
        <v>2026</v>
      </c>
      <c r="F15" s="27" t="str">
        <v>Top three reported gifts: prophecy, word of knowledge, and leadership.</v>
      </c>
      <c r="G15" s="27" t="str">
        <v>Result summary</v>
      </c>
      <c r="H15" s="27" t="str">
        <v>Convergence Q45 15-item inventory</v>
      </c>
      <c r="I15" s="27" t="str">
        <v>Assessment output</v>
      </c>
      <c r="J15" s="27" t="str">
        <v>Convergence Q45 internal calibration</v>
      </c>
      <c r="K15" s="27" t="str">
        <v>Private</v>
      </c>
      <c r="L15" s="27" t="str">
        <v>English</v>
      </c>
      <c r="M15" s="27" t="str">
        <v>None</v>
      </c>
      <c r="N15" s="27" t="str">
        <v>Supportive internal signal; record instrument version with future administrations.</v>
      </c>
    </row>
    <row r="16">
      <c r="A16" s="31" t="str">
        <v>SA-0015</v>
      </c>
      <c r="B16" s="31" t="str">
        <v>PF-0015</v>
      </c>
      <c r="C16" s="31" t="str">
        <v>Identity reflection</v>
      </c>
      <c r="D16" s="32"/>
      <c r="E16" s="31" t="str">
        <v>Longitudinal</v>
      </c>
      <c r="F16" s="31" t="str">
        <v>Physical and spiritual cardiologist.</v>
      </c>
      <c r="G16" s="31" t="str">
        <v>Core wording retained</v>
      </c>
      <c r="H16" s="31" t="str">
        <v>Dr. Sherry-Ann Brown</v>
      </c>
      <c r="I16" s="31" t="str">
        <v>Self reflection</v>
      </c>
      <c r="J16" s="31" t="str">
        <v>Prophetic formation record</v>
      </c>
      <c r="K16" s="31" t="str">
        <v>Private</v>
      </c>
      <c r="L16" s="31" t="str">
        <v>English</v>
      </c>
      <c r="M16" s="31" t="str">
        <v>None</v>
      </c>
      <c r="N16" s="31" t="str">
        <v>Interpret through service, formation, and longitudinal fruit.</v>
      </c>
    </row>
  </sheetData>
  <pageMargins left="0.7" right="0.7" top="0.75" bottom="0.75" header="0.3" footer="0.3"/>
  <tableParts count="1">
    <tablePart r:id="R31dd2fc25c9c4fbf"/>
  </tableParts>
  <headerFooter>
    <oddHeader>&amp;R&amp;G</oddHeader>
  </headerFooter>
  <legacyDrawingHF r:id="rId1"/>
</worksheet>
</file>

<file path=xl/worksheets/sheet4.xml><?xml version="1.0" encoding="utf-8"?>
<worksheet xmlns="http://schemas.openxmlformats.org/spreadsheetml/2006/main" xmlns:r="http://schemas.openxmlformats.org/officeDocument/2006/relationships">
  <sheetViews>
    <sheetView showGridLines="0" workbookViewId="0"/>
  </sheetViews>
  <sheetFormatPr defaultRowHeight="15"/>
  <cols>
    <col min="1" max="1" width="16" hidden="0" customWidth="1"/>
    <col min="2" max="2" width="12" hidden="0" customWidth="1"/>
    <col min="3" max="3" width="34" hidden="0" customWidth="1"/>
    <col min="4" max="4" width="50" hidden="0" customWidth="1"/>
    <col min="5" max="5" width="50" hidden="0" customWidth="1"/>
    <col min="6" max="6" width="34" hidden="0" customWidth="1"/>
    <col min="7" max="7" width="34" hidden="0" customWidth="1"/>
    <col min="8" max="8" width="34" hidden="0" customWidth="1"/>
    <col min="9" max="9" width="32" hidden="0" customWidth="1"/>
    <col min="10" max="10" width="24" hidden="0" customWidth="1"/>
    <col min="11" max="11" width="18" hidden="0" customWidth="1"/>
    <col min="12" max="12" width="42" hidden="0" customWidth="1"/>
    <col min="13" max="13" width="46" hidden="0" customWidth="1"/>
    <col min="14" max="14" width="14" hidden="0" customWidth="1"/>
    <col min="15" max="15" width="14" hidden="0" customWidth="1"/>
    <col min="16" max="16" width="24" hidden="0" customWidth="1"/>
    <col min="17" max="17" width="44" hidden="0" customWidth="1"/>
  </cols>
  <sheetData>
    <row r="1" ht="32" customHeight="1">
      <c r="A1" s="10" t="str">
        <v>Interpretation ID</v>
      </c>
      <c r="B1" s="11" t="str">
        <v>Entry ID</v>
      </c>
      <c r="C1" s="11" t="str">
        <v>Reception - Raw Perception</v>
      </c>
      <c r="D1" s="11" t="str">
        <v>Interpretation - Possible Meaning</v>
      </c>
      <c r="E1" s="11" t="str">
        <v>Application - Possible Response</v>
      </c>
      <c r="F1" s="11" t="str">
        <v>Scriptural Anchors</v>
      </c>
      <c r="G1" s="11" t="str">
        <v>Personal Associations</v>
      </c>
      <c r="H1" s="11" t="str">
        <v>Contextual Factors</v>
      </c>
      <c r="I1" s="11" t="str">
        <v>Community Weighing</v>
      </c>
      <c r="J1" s="11" t="str">
        <v>Interpretive Confidence</v>
      </c>
      <c r="K1" s="11" t="str">
        <v>Action Status</v>
      </c>
      <c r="L1" s="11" t="str">
        <v>Next Faithful Step</v>
      </c>
      <c r="M1" s="11" t="str">
        <v>Questions Remaining</v>
      </c>
      <c r="N1" s="11" t="str">
        <v>Revision Number</v>
      </c>
      <c r="O1" s="11" t="str">
        <v>Last Reviewed</v>
      </c>
      <c r="P1" s="11" t="str">
        <v>Reviewed By</v>
      </c>
      <c r="Q1" s="12" t="str">
        <v>Interpretation Notes</v>
      </c>
    </row>
    <row r="2">
      <c r="A2" s="29" t="str">
        <v>IN-0001</v>
      </c>
      <c r="B2" s="29" t="str">
        <v>PF-0001</v>
      </c>
      <c r="C2" s="29" t="str">
        <v>Recurring warning-dream pattern</v>
      </c>
      <c r="D2" s="29" t="str">
        <v>Possible watchman-related pattern requiring case-level review</v>
      </c>
      <c r="E2" s="29" t="str">
        <v>Record each dream promptly, test meaning, pray, seek wise counsel, and track outcomes</v>
      </c>
      <c r="F2" s="29" t="str">
        <v>Ezekiel 3:17; 33:7; 1 Corinthians 14:29</v>
      </c>
      <c r="G2" s="29" t="str">
        <v>Warning, preparation, responsibility</v>
      </c>
      <c r="H2" s="29" t="str">
        <v>Longitudinal self report</v>
      </c>
      <c r="I2" s="29" t="str">
        <v>Pending case-by-case weighing</v>
      </c>
      <c r="J2" s="29" t="str">
        <v>Preliminary hypothesis</v>
      </c>
      <c r="K2" s="29" t="str">
        <v>Active</v>
      </c>
      <c r="L2" s="29" t="str">
        <v>Create one full record for each warning dream</v>
      </c>
      <c r="M2" s="29" t="str">
        <v>Which warnings were confirmed, redirected through prayer, or unresolved?</v>
      </c>
      <c r="N2" s="29" t="n">
        <v>1</v>
      </c>
      <c r="O2" s="30" t="n">
        <v>46265</v>
      </c>
      <c r="P2" s="29" t="str">
        <v>Dr. Sherry-Ann Brown</v>
      </c>
      <c r="Q2" s="29" t="str">
        <v>Pattern language supports observation; individual dreams carry their own meanings.</v>
      </c>
    </row>
    <row r="3">
      <c r="A3" s="27" t="str">
        <v>IN-0002</v>
      </c>
      <c r="B3" s="27" t="str">
        <v>PF-0002</v>
      </c>
      <c r="C3" s="27" t="str">
        <v>Known woman kindly leads dreamer to her home</v>
      </c>
      <c r="D3" s="27" t="str">
        <v>Possible themes include welcome, reconnection, hospitality, following, access, or entry into another person's world</v>
      </c>
      <c r="E3" s="27" t="str">
        <v>Record personal associations, the real-world contact already initiated, and any response</v>
      </c>
      <c r="F3" s="27" t="str">
        <v>Genesis 18:1-8; Luke 10:38-42; 1 Corinthians 14:29</v>
      </c>
      <c r="G3" s="27" t="str">
        <v>High school history; long interval; Facebook connection</v>
      </c>
      <c r="H3" s="27" t="str">
        <v>Recalled during seer training</v>
      </c>
      <c r="I3" s="27" t="str">
        <v>Open</v>
      </c>
      <c r="J3" s="27" t="str">
        <v>Preliminary hypothesis</v>
      </c>
      <c r="K3" s="27" t="str">
        <v>In progress</v>
      </c>
      <c r="L3" s="27" t="str">
        <v>Document the contact and subsequent developments</v>
      </c>
      <c r="M3" s="27" t="str">
        <v>What emotions, surroundings, conversation, and outcome appeared in the dream?</v>
      </c>
      <c r="N3" s="27" t="n">
        <v>1</v>
      </c>
      <c r="O3" s="28" t="n">
        <v>46265</v>
      </c>
      <c r="P3" s="27" t="str">
        <v>Dr. Sherry-Ann Brown</v>
      </c>
      <c r="Q3" s="27" t="str">
        <v>Each possible theme remains subordinate to personal associations and fuller context.</v>
      </c>
    </row>
    <row r="4">
      <c r="A4" s="31" t="str">
        <v>IN-0003</v>
      </c>
      <c r="B4" s="31" t="str">
        <v>PF-0003</v>
      </c>
      <c r="C4" s="31" t="str">
        <v>Searching for ice cream</v>
      </c>
      <c r="D4" s="31" t="str">
        <v>Possible themes include comfort, delight, sweetness, reward, childhood memory, desire, or replenishment</v>
      </c>
      <c r="E4" s="31" t="str">
        <v>Recover setting and emotions; identify personal associations before selecting meaning</v>
      </c>
      <c r="F4" s="31" t="str">
        <v>Proverbs 25:16; 1 Corinthians 14:29</v>
      </c>
      <c r="G4" s="31" t="str">
        <v>Personal memories and preferences remain to be recorded</v>
      </c>
      <c r="H4" s="31" t="str">
        <v>Dream fragment</v>
      </c>
      <c r="I4" s="31" t="str">
        <v>Open</v>
      </c>
      <c r="J4" s="31" t="str">
        <v>Open question</v>
      </c>
      <c r="K4" s="31" t="str">
        <v>Pending</v>
      </c>
      <c r="L4" s="31" t="str">
        <v>Complete the dream-fragment worksheet</v>
      </c>
      <c r="M4" s="31" t="str">
        <v>Was the ice cream found? Who was present? What flavor, setting, urgency, and emotion appeared?</v>
      </c>
      <c r="N4" s="31" t="n">
        <v>1</v>
      </c>
      <c r="O4" s="32" t="n">
        <v>46265</v>
      </c>
      <c r="P4" s="31" t="str">
        <v>Dr. Sherry-Ann Brown</v>
      </c>
      <c r="Q4" s="31" t="str">
        <v>The symbol remains open until contextual evidence develops.</v>
      </c>
    </row>
    <row r="5">
      <c r="A5" s="27" t="str">
        <v>IN-0004</v>
      </c>
      <c r="B5" s="27" t="str">
        <v>PF-0004</v>
      </c>
      <c r="C5" s="27" t="str">
        <v>A person reportedly described Dr. Brown as scientific with the prophetic word</v>
      </c>
      <c r="D5" s="27" t="str">
        <v>Possible affirmation of disciplined observation, documentation, calibration, testing, and responsible communication within prophetic service</v>
      </c>
      <c r="E5" s="27" t="str">
        <v>Search recordings or notes, preserve exact wording, identify the speaker, and document the surrounding message</v>
      </c>
      <c r="F5" s="27" t="str">
        <v>1 Thessalonians 5:19-21; 1 Corinthians 14:29; Habakkuk 2:1-2</v>
      </c>
      <c r="G5" s="27" t="str">
        <v>Physician scientist formation</v>
      </c>
      <c r="H5" s="27" t="str">
        <v>Bethel School of the Prophets</v>
      </c>
      <c r="I5" s="27" t="str">
        <v>Exact-source confirmation pending</v>
      </c>
      <c r="J5" s="27" t="str">
        <v>Preliminary hypothesis</v>
      </c>
      <c r="K5" s="27" t="str">
        <v>Active search</v>
      </c>
      <c r="L5" s="27" t="str">
        <v>Review available Bethel notes, recordings, and transcripts</v>
      </c>
      <c r="M5" s="27" t="str">
        <v>Who spoke? What exact wording, context, and intended application accompanied it?</v>
      </c>
      <c r="N5" s="27" t="n">
        <v>1</v>
      </c>
      <c r="O5" s="28" t="n">
        <v>46265</v>
      </c>
      <c r="P5" s="27" t="str">
        <v>Dr. Sherry-Ann Brown</v>
      </c>
      <c r="Q5" s="27" t="str">
        <v>Scientific training contributes transferable habits; calling is discerned through fruit and community recognition.</v>
      </c>
    </row>
    <row r="6">
      <c r="A6" s="31" t="str">
        <v>IN-0005</v>
      </c>
      <c r="B6" s="31" t="str">
        <v>PF-0005</v>
      </c>
      <c r="C6" s="31" t="str">
        <v>Royalty, crown, king, and authority imagery</v>
      </c>
      <c r="D6" s="31" t="str">
        <v>Possible themes of identity, delegated responsibility, governance, honor, or stewardship</v>
      </c>
      <c r="E6" s="31" t="str">
        <v>Preserve each original word; examine the kind of authority, audience, and service implied</v>
      </c>
      <c r="F6" s="31" t="str">
        <v>1 Peter 2:9; Revelation 1:6; Luke 12:48</v>
      </c>
      <c r="G6" s="31" t="str">
        <v>Leadership and service</v>
      </c>
      <c r="H6" s="31" t="str">
        <v>Grouped words from 2026</v>
      </c>
      <c r="I6" s="31" t="str">
        <v>Multiple related themes reported</v>
      </c>
      <c r="J6" s="31" t="str">
        <v>Open</v>
      </c>
      <c r="K6" s="31" t="str">
        <v>Ongoing</v>
      </c>
      <c r="L6" s="31" t="str">
        <v>Separate the source words and trace their fruit</v>
      </c>
      <c r="M6" s="31" t="str">
        <v>Which settings, speakers, responsibilities, and confirmations accompanied each word?</v>
      </c>
      <c r="N6" s="31" t="n">
        <v>1</v>
      </c>
      <c r="O6" s="32" t="n">
        <v>46265</v>
      </c>
      <c r="P6" s="31" t="str">
        <v>Dr. Sherry-Ann Brown</v>
      </c>
      <c r="Q6" s="31" t="str">
        <v>Authority language receives its meaning through Christlike service and accountable stewardship.</v>
      </c>
    </row>
    <row r="7">
      <c r="A7" s="27" t="str">
        <v>IN-0006</v>
      </c>
      <c r="B7" s="27" t="str">
        <v>PF-0006</v>
      </c>
      <c r="C7" s="27" t="str">
        <v>A small key opens big doors</v>
      </c>
      <c r="D7" s="27" t="str">
        <v>Possible themes of precise access, delegated authority, strategic opportunity, or disproportionate impact</v>
      </c>
      <c r="E7" s="27" t="str">
        <v>Track concrete doors, timing, responsibilities, and outcomes</v>
      </c>
      <c r="F7" s="27" t="str">
        <v>Isaiah 22:22; Revelation 3:7-8; Luke 12:48</v>
      </c>
      <c r="G7" s="27" t="str">
        <v>Keys; access; opportunity</v>
      </c>
      <c r="H7" s="27" t="str">
        <v>2026 prophetic formation</v>
      </c>
      <c r="I7" s="27" t="str">
        <v>Related authority imagery reported</v>
      </c>
      <c r="J7" s="27" t="str">
        <v>Open</v>
      </c>
      <c r="K7" s="27" t="str">
        <v>Ongoing</v>
      </c>
      <c r="L7" s="27" t="str">
        <v>Create outcome records for each plausible door</v>
      </c>
      <c r="M7" s="27" t="str">
        <v>Which opportunities demonstrate specific correspondence with the word?</v>
      </c>
      <c r="N7" s="27" t="n">
        <v>1</v>
      </c>
      <c r="O7" s="28" t="n">
        <v>46265</v>
      </c>
      <c r="P7" s="27" t="str">
        <v>Dr. Sherry-Ann Brown</v>
      </c>
      <c r="Q7" s="27" t="str">
        <v>Outcomes should be recorded with alternative explanations and specific evidence.</v>
      </c>
    </row>
    <row r="8">
      <c r="A8" s="31" t="str">
        <v>IN-0007</v>
      </c>
      <c r="B8" s="31" t="str">
        <v>PF-0007</v>
      </c>
      <c r="C8" s="31" t="str">
        <v>Fire starter, woman of fire, and storehouses of oil</v>
      </c>
      <c r="D8" s="31" t="str">
        <v>Possible themes of spiritual ignition, consecration, sustained preparation, stored resource, or catalytic service</v>
      </c>
      <c r="E8" s="31" t="str">
        <v>Preserve each source separately and observe the fruit of prayer, teaching, and activation</v>
      </c>
      <c r="F8" s="31" t="str">
        <v>Leviticus 6:12-13; Matthew 25:1-13; 2 Timothy 1:6</v>
      </c>
      <c r="G8" s="31" t="str">
        <v>Fire; oil; preparation</v>
      </c>
      <c r="H8" s="31" t="str">
        <v>Grouped words from 2026</v>
      </c>
      <c r="I8" s="31" t="str">
        <v>Open</v>
      </c>
      <c r="J8" s="31" t="str">
        <v>Open</v>
      </c>
      <c r="K8" s="31" t="str">
        <v>Ongoing</v>
      </c>
      <c r="L8" s="31" t="str">
        <v>Map each word to its original context</v>
      </c>
      <c r="M8" s="31" t="str">
        <v>Which expressions concern personal formation, corporate service, or future assignment?</v>
      </c>
      <c r="N8" s="31" t="n">
        <v>1</v>
      </c>
      <c r="O8" s="32" t="n">
        <v>46265</v>
      </c>
      <c r="P8" s="31" t="str">
        <v>Dr. Sherry-Ann Brown</v>
      </c>
      <c r="Q8" s="31" t="str">
        <v>Symbolic themes remain contextual and should receive communal discernment.</v>
      </c>
    </row>
    <row r="9">
      <c r="A9" s="27" t="str">
        <v>IN-0008</v>
      </c>
      <c r="B9" s="27" t="str">
        <v>PF-0008</v>
      </c>
      <c r="C9" s="27" t="str">
        <v>Sharpshooter image</v>
      </c>
      <c r="D9" s="27" t="str">
        <v>Possible themes of precision, focus, discernment, disciplined aim, or a specific assignment</v>
      </c>
      <c r="E9" s="27" t="str">
        <v>Record the original visual context and observe where precise service produces fruit</v>
      </c>
      <c r="F9" s="27" t="str">
        <v>1 Corinthians 9:26; Philippians 3:14</v>
      </c>
      <c r="G9" s="27" t="str">
        <v>Precision; focus</v>
      </c>
      <c r="H9" s="27" t="str">
        <v>2026 prophetic formation</v>
      </c>
      <c r="I9" s="27" t="str">
        <v>Open</v>
      </c>
      <c r="J9" s="27" t="str">
        <v>Open</v>
      </c>
      <c r="K9" s="27" t="str">
        <v>Ongoing</v>
      </c>
      <c r="L9" s="27" t="str">
        <v>Recover the complete source narrative</v>
      </c>
      <c r="M9" s="27" t="str">
        <v>What target, environment, emotion, and instruction accompanied the image?</v>
      </c>
      <c r="N9" s="27" t="n">
        <v>1</v>
      </c>
      <c r="O9" s="28" t="n">
        <v>46265</v>
      </c>
      <c r="P9" s="27" t="str">
        <v>Dr. Sherry-Ann Brown</v>
      </c>
      <c r="Q9" s="27" t="str">
        <v>The image supports a provisional precision theme.</v>
      </c>
    </row>
    <row r="10">
      <c r="A10" s="31" t="str">
        <v>IN-0009</v>
      </c>
      <c r="B10" s="31" t="str">
        <v>PF-0009</v>
      </c>
      <c r="C10" s="31" t="str">
        <v>Prairie and an easy assignment</v>
      </c>
      <c r="D10" s="31" t="str">
        <v>Possible themes of spaciousness, prepared territory, simplicity, rest, or grace for an assignment</v>
      </c>
      <c r="E10" s="31" t="str">
        <v>Preserve the complete image and track the assignment that follows</v>
      </c>
      <c r="F10" s="31" t="str">
        <v>Matthew 11:28-30; Psalm 18:19</v>
      </c>
      <c r="G10" s="31" t="str">
        <v>Open land; ease; assignment</v>
      </c>
      <c r="H10" s="31" t="str">
        <v>2026 prophetic formation</v>
      </c>
      <c r="I10" s="31" t="str">
        <v>Open</v>
      </c>
      <c r="J10" s="31" t="str">
        <v>Open</v>
      </c>
      <c r="K10" s="31" t="str">
        <v>Ongoing</v>
      </c>
      <c r="L10" s="31" t="str">
        <v>Recover source details and later developments</v>
      </c>
      <c r="M10" s="31" t="str">
        <v>What occurred on the prairie, and what made the assignment easy?</v>
      </c>
      <c r="N10" s="31" t="n">
        <v>1</v>
      </c>
      <c r="O10" s="32" t="n">
        <v>46265</v>
      </c>
      <c r="P10" s="31" t="str">
        <v>Dr. Sherry-Ann Brown</v>
      </c>
      <c r="Q10" s="31" t="str">
        <v>The phrase should remain connected to its original message.</v>
      </c>
    </row>
    <row r="11">
      <c r="A11" s="27" t="str">
        <v>IN-0010</v>
      </c>
      <c r="B11" s="27" t="str">
        <v>PF-0010</v>
      </c>
      <c r="C11" s="27" t="str">
        <v>Tidal wave of glory over Hawaii</v>
      </c>
      <c r="D11" s="27" t="str">
        <v>Possible themes of widespread spiritual movement, prayer burden, regional focus, or preparation connected with Hawaii</v>
      </c>
      <c r="E11" s="27" t="str">
        <v>Pray, record independent confirmations, and track travel and ministry developments</v>
      </c>
      <c r="F11" s="27" t="str">
        <v>Habakkuk 2:14; Joel 2:28; 1 Corinthians 14:29</v>
      </c>
      <c r="G11" s="27" t="str">
        <v>Water; Hawaii; widespread movement</v>
      </c>
      <c r="H11" s="27" t="str">
        <v>2026 prophetic formation and future travel</v>
      </c>
      <c r="I11" s="27" t="str">
        <v>Open</v>
      </c>
      <c r="J11" s="27" t="str">
        <v>Open</v>
      </c>
      <c r="K11" s="27" t="str">
        <v>Ongoing</v>
      </c>
      <c r="L11" s="27" t="str">
        <v>Create confirmation and outcome records as events occur</v>
      </c>
      <c r="M11" s="27" t="str">
        <v>What original visual details, speaker context, and timing accompanied the image?</v>
      </c>
      <c r="N11" s="27" t="n">
        <v>1</v>
      </c>
      <c r="O11" s="28" t="n">
        <v>46265</v>
      </c>
      <c r="P11" s="27" t="str">
        <v>Dr. Sherry-Ann Brown</v>
      </c>
      <c r="Q11" s="27" t="str">
        <v>Regional meaning remains open to time, fruit, and independent confirmation.</v>
      </c>
    </row>
    <row r="12">
      <c r="A12" s="31" t="str">
        <v>IN-0011</v>
      </c>
      <c r="B12" s="31" t="str">
        <v>PF-0011</v>
      </c>
      <c r="C12" s="31" t="str">
        <v>Speedy track and certificate of completion</v>
      </c>
      <c r="D12" s="31" t="str">
        <v>Possible themes of accelerated formation, recognized completion, transition, or readiness for a new phase</v>
      </c>
      <c r="E12" s="31" t="str">
        <v>Document the training context, subsequent opportunities, and recognized milestones</v>
      </c>
      <c r="F12" s="31" t="str">
        <v>Isaiah 60:22; Philippians 1:6; 2 Timothy 4:7</v>
      </c>
      <c r="G12" s="31" t="str">
        <v>Training; completion; acceleration</v>
      </c>
      <c r="H12" s="31" t="str">
        <v>Arise training, 2026-08-21 to 2026-08-22</v>
      </c>
      <c r="I12" s="31" t="str">
        <v>Multiple streams reported</v>
      </c>
      <c r="J12" s="31" t="str">
        <v>Open</v>
      </c>
      <c r="K12" s="31" t="str">
        <v>Ongoing</v>
      </c>
      <c r="L12" s="31" t="str">
        <v>Link formal and relational confirmations</v>
      </c>
      <c r="M12" s="31" t="str">
        <v>What specific course, season, or assignment was being completed?</v>
      </c>
      <c r="N12" s="31" t="n">
        <v>1</v>
      </c>
      <c r="O12" s="32" t="n">
        <v>46265</v>
      </c>
      <c r="P12" s="31" t="str">
        <v>Dr. Sherry-Ann Brown</v>
      </c>
      <c r="Q12" s="31" t="str">
        <v>Completion language benefits from a clearly identified object and community context.</v>
      </c>
    </row>
    <row r="13">
      <c r="A13" s="27" t="str">
        <v>IN-0012</v>
      </c>
      <c r="B13" s="27" t="str">
        <v>PF-0012</v>
      </c>
      <c r="C13" s="27" t="str">
        <v>A sustained concern for Christians in healthcare and Latin America</v>
      </c>
      <c r="D13" s="27" t="str">
        <v>Possible ministry focus joining healthcare, formation, research, and prophetic equipping</v>
      </c>
      <c r="E13" s="27" t="str">
        <v>Develop resources, serve the identified people group, and document participant fruit</v>
      </c>
      <c r="F13" s="27" t="str">
        <v>Ephesians 4:11-13; Matthew 28:19-20; Acts 13:1-3</v>
      </c>
      <c r="G13" s="27" t="str">
        <v>Healthcare professionals; trainees; researchers; Latin America</v>
      </c>
      <c r="H13" s="27" t="str">
        <v>Course assignment and professional history</v>
      </c>
      <c r="I13" s="27" t="str">
        <v>Supported by sustained service history</v>
      </c>
      <c r="J13" s="27" t="str">
        <v>Working interpretation</v>
      </c>
      <c r="K13" s="27" t="str">
        <v>Active</v>
      </c>
      <c r="L13" s="27" t="str">
        <v>Define initial service pathways and measurable ministry outcomes</v>
      </c>
      <c r="M13" s="27" t="str">
        <v>Which audience, geography, partnerships, and methods should receive first emphasis?</v>
      </c>
      <c r="N13" s="27" t="n">
        <v>1</v>
      </c>
      <c r="O13" s="28" t="n">
        <v>46265</v>
      </c>
      <c r="P13" s="27" t="str">
        <v>Dr. Sherry-Ann Brown</v>
      </c>
      <c r="Q13" s="27" t="str">
        <v>This is a vocational discernment hypothesis supported by history and present burden.</v>
      </c>
    </row>
    <row r="14">
      <c r="A14" s="31" t="str">
        <v>IN-0013</v>
      </c>
      <c r="B14" s="31" t="str">
        <v>PF-0013</v>
      </c>
      <c r="C14" s="31" t="str">
        <v>Approximately twenty years of international mission experience</v>
      </c>
      <c r="D14" s="31" t="str">
        <v>Formation history may provide context for a nations-oriented intercessory and equipping assignment</v>
      </c>
      <c r="E14" s="31" t="str">
        <v>Build a dated mission chronology with people served, roles, fruit, and lessons</v>
      </c>
      <c r="F14" s="31" t="str">
        <v>Acts 13:1-3; Isaiah 49:6</v>
      </c>
      <c r="G14" s="31" t="str">
        <v>Jamaica; Dominican Republic; Nicaragua; other nations</v>
      </c>
      <c r="H14" s="31" t="str">
        <v>Longitudinal mission history</v>
      </c>
      <c r="I14" s="31" t="str">
        <v>Historical evidence</v>
      </c>
      <c r="J14" s="31" t="str">
        <v>Working interpretation</v>
      </c>
      <c r="K14" s="31" t="str">
        <v>Active</v>
      </c>
      <c r="L14" s="31" t="str">
        <v>Create dated mission and outcome records</v>
      </c>
      <c r="M14" s="31" t="str">
        <v>Which patterns recur across countries and seasons?</v>
      </c>
      <c r="N14" s="31" t="n">
        <v>1</v>
      </c>
      <c r="O14" s="32" t="n">
        <v>46265</v>
      </c>
      <c r="P14" s="31" t="str">
        <v>Dr. Sherry-Ann Brown</v>
      </c>
      <c r="Q14" s="31" t="str">
        <v>Historical service is evidence of sustained engagement and remains distinct from ecclesial recognition of office.</v>
      </c>
    </row>
    <row r="15">
      <c r="A15" s="27" t="str">
        <v>IN-0014</v>
      </c>
      <c r="B15" s="27" t="str">
        <v>PF-0014</v>
      </c>
      <c r="C15" s="27" t="str">
        <v>Inventory identified prophecy, word of knowledge, and leadership as the top three reported gifts</v>
      </c>
      <c r="D15" s="27" t="str">
        <v>The result may identify perceived patterns worthy of further observation</v>
      </c>
      <c r="E15" s="27" t="str">
        <v>Compare inventory output with longitudinal fruit, community feedback, and service history</v>
      </c>
      <c r="F15" s="27" t="str">
        <v>Romans 12:3-8; 1 Corinthians 12:4-11; 1 Thessalonians 5:21</v>
      </c>
      <c r="G15" s="27" t="str">
        <v>Prophecy; knowledge; leadership</v>
      </c>
      <c r="H15" s="27" t="str">
        <v>Internal calibration instrument</v>
      </c>
      <c r="I15" s="27" t="str">
        <v>Open</v>
      </c>
      <c r="J15" s="27" t="str">
        <v>Supportive reflection</v>
      </c>
      <c r="K15" s="27" t="str">
        <v>Ongoing</v>
      </c>
      <c r="L15" s="27" t="str">
        <v>Retain instrument version and future results</v>
      </c>
      <c r="M15" s="27" t="str">
        <v>How closely do external observations and durable outcomes align with the self report?</v>
      </c>
      <c r="N15" s="27" t="n">
        <v>1</v>
      </c>
      <c r="O15" s="28" t="n">
        <v>46265</v>
      </c>
      <c r="P15" s="27" t="str">
        <v>Dr. Sherry-Ann Brown</v>
      </c>
      <c r="Q15" s="27" t="str">
        <v>The inventory supports reflection and carries no independent validation claim.</v>
      </c>
    </row>
    <row r="16">
      <c r="A16" s="31" t="str">
        <v>IN-0015</v>
      </c>
      <c r="B16" s="31" t="str">
        <v>PF-0015</v>
      </c>
      <c r="C16" s="31" t="str">
        <v>Physical and spiritual cardiologist identity reflection</v>
      </c>
      <c r="D16" s="31" t="str">
        <v>Possible integration of cardiovascular vocation, spiritual care, discernment, and formation</v>
      </c>
      <c r="E16" s="31" t="str">
        <v>Observe how this identity produces ethical, compassionate, and durable service</v>
      </c>
      <c r="F16" s="31" t="str">
        <v>Ezekiel 36:26; Luke 4:18; Ephesians 4:12-13</v>
      </c>
      <c r="G16" s="31" t="str">
        <v>Heart; healing; spiritual care</v>
      </c>
      <c r="H16" s="31" t="str">
        <v>Professional and ministry history</v>
      </c>
      <c r="I16" s="31" t="str">
        <v>Open</v>
      </c>
      <c r="J16" s="31" t="str">
        <v>Working interpretation</v>
      </c>
      <c r="K16" s="31" t="str">
        <v>Ongoing</v>
      </c>
      <c r="L16" s="31" t="str">
        <v>Document service pathways and recipient outcomes</v>
      </c>
      <c r="M16" s="31" t="str">
        <v>Which functions belong to clinical practice, ministry, education, or public identity?</v>
      </c>
      <c r="N16" s="31" t="n">
        <v>1</v>
      </c>
      <c r="O16" s="32" t="n">
        <v>46265</v>
      </c>
      <c r="P16" s="31" t="str">
        <v>Dr. Sherry-Ann Brown</v>
      </c>
      <c r="Q16" s="31" t="str">
        <v>Maintain clear professional, clinical, pastoral, and prophetic boundaries.</v>
      </c>
    </row>
  </sheetData>
  <dataValidations count="1">
    <dataValidation type="list" sqref="J2:J251">
      <formula1>'Reference Lists'!$D$2:$D$8</formula1>
    </dataValidation>
  </dataValidations>
  <pageMargins left="0.7" right="0.7" top="0.75" bottom="0.75" header="0.3" footer="0.3"/>
  <tableParts count="1">
    <tablePart r:id="R92315a539e634254"/>
  </tableParts>
  <headerFooter>
    <oddHeader>&amp;R&amp;G</oddHeader>
  </headerFooter>
  <legacyDrawingHF r:id="rId1"/>
</worksheet>
</file>

<file path=xl/worksheets/sheet5.xml><?xml version="1.0" encoding="utf-8"?>
<worksheet xmlns="http://schemas.openxmlformats.org/spreadsheetml/2006/main" xmlns:r="http://schemas.openxmlformats.org/officeDocument/2006/relationships">
  <sheetViews>
    <sheetView showGridLines="0" workbookViewId="0"/>
  </sheetViews>
  <sheetFormatPr defaultRowHeight="15"/>
  <cols>
    <col min="1" max="1" width="14" hidden="0" customWidth="1"/>
    <col min="2" max="2" width="12" hidden="0" customWidth="1"/>
    <col min="3" max="3" width="22" hidden="0" customWidth="1"/>
    <col min="4" max="4" width="13" hidden="0" customWidth="1"/>
    <col min="5" max="5" width="30" hidden="0" customWidth="1"/>
    <col min="6" max="6" width="54" hidden="0" customWidth="1"/>
    <col min="7" max="7" width="28" hidden="0" customWidth="1"/>
    <col min="8" max="8" width="22" hidden="0" customWidth="1"/>
    <col min="9" max="9" width="44" hidden="0" customWidth="1"/>
    <col min="10" max="10" width="13" hidden="0" customWidth="1"/>
    <col min="11" max="11" width="16" hidden="0" customWidth="1"/>
    <col min="12" max="12" width="36" hidden="0" customWidth="1"/>
    <col min="13" max="13" width="42" hidden="0" customWidth="1"/>
    <col min="14" max="14" width="40" hidden="0" customWidth="1"/>
    <col min="15" max="15" width="13" hidden="0" customWidth="1"/>
    <col min="16" max="16" width="38" hidden="0" customWidth="1"/>
  </cols>
  <sheetData>
    <row r="1" ht="32" customHeight="1">
      <c r="A1" s="10" t="str">
        <v>Record ID</v>
      </c>
      <c r="B1" s="11" t="str">
        <v>Entry ID</v>
      </c>
      <c r="C1" s="11" t="str">
        <v>Record Type</v>
      </c>
      <c r="D1" s="11" t="str">
        <v>Record Date</v>
      </c>
      <c r="E1" s="11" t="str">
        <v>Source / Witness</v>
      </c>
      <c r="F1" s="11" t="str">
        <v>Description</v>
      </c>
      <c r="G1" s="11" t="str">
        <v>Independence Level</v>
      </c>
      <c r="H1" s="11" t="str">
        <v>Specificity</v>
      </c>
      <c r="I1" s="11" t="str">
        <v>Outcome Observed</v>
      </c>
      <c r="J1" s="11" t="str">
        <v>Outcome Date</v>
      </c>
      <c r="K1" s="11" t="str">
        <v>Status</v>
      </c>
      <c r="L1" s="11" t="str">
        <v>Evidence Reference</v>
      </c>
      <c r="M1" s="11" t="str">
        <v>Alternative Explanation</v>
      </c>
      <c r="N1" s="11" t="str">
        <v>Learning</v>
      </c>
      <c r="O1" s="11" t="str">
        <v>Follow-up Date</v>
      </c>
      <c r="P1" s="12" t="str">
        <v>Notes</v>
      </c>
    </row>
    <row r="2">
      <c r="A2" s="29" t="str">
        <v>CO-0001</v>
      </c>
      <c r="B2" s="29" t="str">
        <v>PF-0002</v>
      </c>
      <c r="C2" s="29" t="str">
        <v>Action</v>
      </c>
      <c r="D2" s="30" t="n">
        <v>46265</v>
      </c>
      <c r="E2" s="29" t="str">
        <v>Dr. Sherry-Ann Brown</v>
      </c>
      <c r="F2" s="29" t="str">
        <v>Acted upon the remembered dream by initiating contact or another related response during the Seer Prophet course period.</v>
      </c>
      <c r="G2" s="29" t="str">
        <v>Self documented</v>
      </c>
      <c r="H2" s="29" t="str">
        <v>Moderate</v>
      </c>
      <c r="I2" s="29" t="str">
        <v>Response and later developments remain to be recorded</v>
      </c>
      <c r="J2" s="30"/>
      <c r="K2" s="29" t="str">
        <v>Ongoing</v>
      </c>
      <c r="L2" s="29" t="str">
        <v>Dream Interpretation and Encouragement conversation</v>
      </c>
      <c r="M2" s="29" t="str">
        <v>Ordinary reconnection prompted by remembered relationship</v>
      </c>
      <c r="N2" s="29" t="str">
        <v>Track outcome without forcing symbolic correspondence</v>
      </c>
      <c r="O2" s="30"/>
      <c r="P2" s="29" t="str">
        <v>Add the exact action and response when available.</v>
      </c>
    </row>
    <row r="3">
      <c r="A3" s="27" t="str">
        <v>CO-0002</v>
      </c>
      <c r="B3" s="27" t="str">
        <v>PF-0004</v>
      </c>
      <c r="C3" s="27" t="str">
        <v>Source recovery</v>
      </c>
      <c r="D3" s="28" t="n">
        <v>46265</v>
      </c>
      <c r="E3" s="27" t="str">
        <v>Dr. Sherry-Ann Brown</v>
      </c>
      <c r="F3" s="27" t="str">
        <v>Search for the exact Bethel statement about being scientific with the prophetic word.</v>
      </c>
      <c r="G3" s="27" t="str">
        <v>Source confirmation pending</v>
      </c>
      <c r="H3" s="27" t="str">
        <v>High if recovered verbatim</v>
      </c>
      <c r="I3" s="27" t="str">
        <v>Search result pending</v>
      </c>
      <c r="J3" s="28"/>
      <c r="K3" s="27" t="str">
        <v>Pending</v>
      </c>
      <c r="L3" s="27" t="str">
        <v>Bethel notes, recordings, or transcript</v>
      </c>
      <c r="M3" s="27" t="str">
        <v>Memory may preserve the theme while wording differs</v>
      </c>
      <c r="N3" s="27" t="str">
        <v>Verbatim recovery will strengthen provenance</v>
      </c>
      <c r="O3" s="28"/>
      <c r="P3" s="27" t="str">
        <v>Record both successful and unsuccessful searches.</v>
      </c>
    </row>
    <row r="4">
      <c r="A4" s="31" t="str">
        <v>CO-0003</v>
      </c>
      <c r="B4" s="31" t="str">
        <v>PF-0011</v>
      </c>
      <c r="C4" s="31" t="str">
        <v>Confirmation cluster</v>
      </c>
      <c r="D4" s="32" t="n">
        <v>46256</v>
      </c>
      <c r="E4" s="31" t="str">
        <v>Multiple training streams</v>
      </c>
      <c r="F4" s="31" t="str">
        <v>Reported themes of accelerated formation and completion appeared across the 2026 prophetic formation period.</v>
      </c>
      <c r="G4" s="31" t="str">
        <v>Multiple sources; source-level details pending</v>
      </c>
      <c r="H4" s="31" t="str">
        <v>Moderate</v>
      </c>
      <c r="I4" s="31" t="str">
        <v>Longitudinal significance remains under observation</v>
      </c>
      <c r="J4" s="32"/>
      <c r="K4" s="31" t="str">
        <v>Ongoing</v>
      </c>
      <c r="L4" s="31" t="str">
        <v>Training notes and prophetic formation records</v>
      </c>
      <c r="M4" s="31" t="str">
        <v>Shared training language may contribute thematic similarity</v>
      </c>
      <c r="N4" s="31" t="str">
        <v>Separate independent words from common course vocabulary</v>
      </c>
      <c r="O4" s="32"/>
      <c r="P4" s="31" t="str">
        <v>Add each speaker and exact wording separately.</v>
      </c>
    </row>
    <row r="5">
      <c r="A5" s="27" t="str">
        <v>CO-0004</v>
      </c>
      <c r="B5" s="27" t="str">
        <v>PF-0012</v>
      </c>
      <c r="C5" s="27" t="str">
        <v>Historical alignment</v>
      </c>
      <c r="D5" s="28" t="n">
        <v>46259</v>
      </c>
      <c r="E5" s="27" t="str">
        <v>Professional and mission history</v>
      </c>
      <c r="F5" s="27" t="str">
        <v>Healthcare, education, research, and international service align with the identified people group.</v>
      </c>
      <c r="G5" s="27" t="str">
        <v>Documented life history</v>
      </c>
      <c r="H5" s="27" t="str">
        <v>High</v>
      </c>
      <c r="I5" s="27" t="str">
        <v>Sustained service pattern already present</v>
      </c>
      <c r="J5" s="28" t="n">
        <v>46259</v>
      </c>
      <c r="K5" s="27" t="str">
        <v>Observed</v>
      </c>
      <c r="L5" s="27" t="str">
        <v>CV, mission records, course assignments</v>
      </c>
      <c r="M5" s="27" t="str">
        <v>Professional background naturally shapes ministry interests</v>
      </c>
      <c r="N5" s="27" t="str">
        <v>Alignment supports vocational discernment while preserving multiple explanations</v>
      </c>
      <c r="O5" s="28"/>
      <c r="P5" s="27" t="str">
        <v>Add concrete recipient outcomes and independent community recognition.</v>
      </c>
    </row>
    <row r="6">
      <c r="A6" s="31" t="str">
        <v>CO-0005</v>
      </c>
      <c r="B6" s="31" t="str">
        <v>PF-0014</v>
      </c>
      <c r="C6" s="31" t="str">
        <v>Assessment signal</v>
      </c>
      <c r="D6" s="32" t="n">
        <v>46265</v>
      </c>
      <c r="E6" s="31" t="str">
        <v>Convergence Q45 15-item inventory</v>
      </c>
      <c r="F6" s="31" t="str">
        <v>Inventory result named prophecy, word of knowledge, and leadership as the top three gifts.</v>
      </c>
      <c r="G6" s="31" t="str">
        <v>Internal self report</v>
      </c>
      <c r="H6" s="31" t="str">
        <v>Moderate</v>
      </c>
      <c r="I6" s="31" t="str">
        <v>Comparison with external observations remains ongoing</v>
      </c>
      <c r="J6" s="32"/>
      <c r="K6" s="31" t="str">
        <v>Ongoing</v>
      </c>
      <c r="L6" s="31" t="str">
        <v>Convergence Q45 inventory record</v>
      </c>
      <c r="M6" s="31" t="str">
        <v>Response style and current interests can influence results</v>
      </c>
      <c r="N6" s="31" t="str">
        <v>Use as one signal among many</v>
      </c>
      <c r="O6" s="32"/>
      <c r="P6" s="31" t="str">
        <v>Preserve instrument version and date.</v>
      </c>
    </row>
  </sheetData>
  <conditionalFormatting sqref="K2:K251">
    <cfRule type="containsText" dxfId="3" priority="1" operator="containsText" text="Pending"/>
    <cfRule type="containsText" dxfId="4" priority="2" operator="containsText" text="Observed"/>
    <cfRule type="containsText" dxfId="5" priority="3" operator="containsText" text="Ongoing"/>
  </conditionalFormatting>
  <dataValidations count="1">
    <dataValidation type="list" sqref="K2:K251">
      <formula1>'Reference Lists'!$E$2:$E$10</formula1>
    </dataValidation>
  </dataValidations>
  <pageMargins left="0.7" right="0.7" top="0.75" bottom="0.75" header="0.3" footer="0.3"/>
  <tableParts count="1">
    <tablePart r:id="Rb65f3da96e834b11"/>
  </tableParts>
  <headerFooter>
    <oddHeader>&amp;R&amp;G</oddHeader>
  </headerFooter>
  <legacyDrawingHF r:id="rId1"/>
</worksheet>
</file>

<file path=xl/worksheets/sheet6.xml><?xml version="1.0" encoding="utf-8"?>
<worksheet xmlns="http://schemas.openxmlformats.org/spreadsheetml/2006/main" xmlns:r="http://schemas.openxmlformats.org/officeDocument/2006/relationships">
  <sheetViews>
    <sheetView showGridLines="0" workbookViewId="0"/>
  </sheetViews>
  <sheetFormatPr defaultRowHeight="15"/>
  <cols>
    <col min="1" max="1" width="18" hidden="0" customWidth="1"/>
    <col min="2" max="2" width="38" hidden="0" customWidth="1"/>
    <col min="3" max="3" width="50" hidden="0" customWidth="1"/>
    <col min="4" max="4" width="15" hidden="0" customWidth="1"/>
    <col min="5" max="5" width="22" hidden="0" customWidth="1"/>
    <col min="6" max="6" width="15" hidden="0" customWidth="1"/>
    <col min="7" max="7" width="52" hidden="0" customWidth="1"/>
  </cols>
  <sheetData>
    <row r="1" ht="32" customHeight="1">
      <c r="A1" s="10" t="str">
        <v>Facet</v>
      </c>
      <c r="B1" s="11" t="str">
        <v>Biblical Meaning</v>
      </c>
      <c r="C1" s="11" t="str">
        <v>Biblical Anchors</v>
      </c>
      <c r="D1" s="11" t="str">
        <v>Primary Count</v>
      </c>
      <c r="E1" s="11" t="str">
        <v>Secondary Mention Count</v>
      </c>
      <c r="F1" s="11" t="str">
        <v>Total Mentions</v>
      </c>
      <c r="G1" s="12" t="str">
        <v>Formation Questions</v>
      </c>
    </row>
    <row r="2">
      <c r="A2" s="29" t="str">
        <v>Nabi</v>
      </c>
      <c r="B2" s="29" t="str">
        <v>Prophetic speaker or communicator</v>
      </c>
      <c r="C2" s="29" t="str">
        <v>Genesis 20:7; Exodus 7:1-2; Deuteronomy 18:18; Jeremiah 1:7</v>
      </c>
      <c r="D2" s="29" t="n">
        <f>COUNTIFS('Entry Facets'!$B$2:$B$251,A2,'Entry Facets'!$C$2:$C$251,"Primary")</f>
        <v>3</v>
      </c>
      <c r="E2" s="29" t="n">
        <f>COUNTIFS('Entry Facets'!$B$2:$B$251,A2,'Entry Facets'!$C$2:$C$251,"Secondary")</f>
        <v>7</v>
      </c>
      <c r="F2" s="29" t="n">
        <f>D2+E2</f>
        <v>10</v>
      </c>
      <c r="G2" s="29" t="str">
        <v>How does communication strengthen, guide, or equip others?</v>
      </c>
    </row>
    <row r="3">
      <c r="A3" s="27" t="str">
        <v>Roeh</v>
      </c>
      <c r="B3" s="27" t="str">
        <v>Seer; one who sees</v>
      </c>
      <c r="C3" s="27" t="str">
        <v>1 Samuel 9:9, 18-19</v>
      </c>
      <c r="D3" s="27" t="n">
        <f>COUNTIFS('Entry Facets'!$B$2:$B$251,A3,'Entry Facets'!$C$2:$C$251,"Primary")</f>
        <v>2</v>
      </c>
      <c r="E3" s="27" t="n">
        <f>COUNTIFS('Entry Facets'!$B$2:$B$251,A3,'Entry Facets'!$C$2:$C$251,"Secondary")</f>
        <v>1</v>
      </c>
      <c r="F3" s="27" t="n">
        <f>D3+E3</f>
        <v>3</v>
      </c>
      <c r="G3" s="27" t="str">
        <v>Which visual and dream patterns recur with contextual clarity?</v>
      </c>
    </row>
    <row r="4">
      <c r="A4" s="31" t="str">
        <v>Chozeh</v>
      </c>
      <c r="B4" s="31" t="str">
        <v>Seer or visionary</v>
      </c>
      <c r="C4" s="31" t="str">
        <v>2 Samuel 24:11; 1 Chronicles 21:9</v>
      </c>
      <c r="D4" s="31" t="n">
        <f>COUNTIFS('Entry Facets'!$B$2:$B$251,A4,'Entry Facets'!$C$2:$C$251,"Primary")</f>
        <v>4</v>
      </c>
      <c r="E4" s="31" t="n">
        <f>COUNTIFS('Entry Facets'!$B$2:$B$251,A4,'Entry Facets'!$C$2:$C$251,"Secondary")</f>
        <v>6</v>
      </c>
      <c r="F4" s="31" t="n">
        <f>D4+E4</f>
        <v>10</v>
      </c>
      <c r="G4" s="31" t="str">
        <v>How are visions interpreted, weighed, and followed over time?</v>
      </c>
    </row>
    <row r="5">
      <c r="A5" s="27" t="str">
        <v>Watchman</v>
      </c>
      <c r="B5" s="27" t="str">
        <v>One stationed to observe and communicate responsibly</v>
      </c>
      <c r="C5" s="27" t="str">
        <v>Ezekiel 3:17; 33:7; Habakkuk 2:1</v>
      </c>
      <c r="D5" s="27" t="n">
        <f>COUNTIFS('Entry Facets'!$B$2:$B$251,A5,'Entry Facets'!$C$2:$C$251,"Primary")</f>
        <v>2</v>
      </c>
      <c r="E5" s="27" t="n">
        <f>COUNTIFS('Entry Facets'!$B$2:$B$251,A5,'Entry Facets'!$C$2:$C$251,"Secondary")</f>
        <v>3</v>
      </c>
      <c r="F5" s="27" t="n">
        <f>D5+E5</f>
        <v>5</v>
      </c>
      <c r="G5" s="27" t="str">
        <v>Which warnings lead toward wise preparation, prayer, and accountable action?</v>
      </c>
    </row>
    <row r="6">
      <c r="A6" s="31" t="str">
        <v>Shamar</v>
      </c>
      <c r="B6" s="31" t="str">
        <v>Keeping, watching, guarding, and preserving</v>
      </c>
      <c r="C6" s="31" t="str">
        <v>Genesis 2:15; Numbers 6:24; Psalm 121</v>
      </c>
      <c r="D6" s="31" t="n">
        <f>COUNTIFS('Entry Facets'!$B$2:$B$251,A6,'Entry Facets'!$C$2:$C$251,"Primary")</f>
        <v>0</v>
      </c>
      <c r="E6" s="31" t="n">
        <f>COUNTIFS('Entry Facets'!$B$2:$B$251,A6,'Entry Facets'!$C$2:$C$251,"Secondary")</f>
        <v>4</v>
      </c>
      <c r="F6" s="31" t="n">
        <f>D6+E6</f>
        <v>4</v>
      </c>
      <c r="G6" s="31" t="str">
        <v>How are revelation, privacy, accuracy, and people guarded?</v>
      </c>
    </row>
    <row r="7">
      <c r="A7" s="27" t="str">
        <v>Intercessor</v>
      </c>
      <c r="B7" s="27" t="str">
        <v>One who stands prayerfully for others</v>
      </c>
      <c r="C7" s="27" t="str">
        <v>Genesis 20:7; Exodus 32:11-14; 1 Samuel 12:23</v>
      </c>
      <c r="D7" s="27" t="n">
        <f>COUNTIFS('Entry Facets'!$B$2:$B$251,A7,'Entry Facets'!$C$2:$C$251,"Primary")</f>
        <v>1</v>
      </c>
      <c r="E7" s="27" t="n">
        <f>COUNTIFS('Entry Facets'!$B$2:$B$251,A7,'Entry Facets'!$C$2:$C$251,"Secondary")</f>
        <v>4</v>
      </c>
      <c r="F7" s="27" t="n">
        <f>D7+E7</f>
        <v>5</v>
      </c>
      <c r="G7" s="27" t="str">
        <v>Which burdens mature into sustained, compassionate prayer?</v>
      </c>
    </row>
    <row r="8">
      <c r="A8" s="31" t="str">
        <v>Equipper</v>
      </c>
      <c r="B8" s="31" t="str">
        <v>One who prepares believers for mature service</v>
      </c>
      <c r="C8" s="31" t="str">
        <v>Ephesians 4:11-13</v>
      </c>
      <c r="D8" s="31" t="n">
        <f>COUNTIFS('Entry Facets'!$B$2:$B$251,A8,'Entry Facets'!$C$2:$C$251,"Primary")</f>
        <v>3</v>
      </c>
      <c r="E8" s="31" t="n">
        <f>COUNTIFS('Entry Facets'!$B$2:$B$251,A8,'Entry Facets'!$C$2:$C$251,"Secondary")</f>
        <v>3</v>
      </c>
      <c r="F8" s="31" t="n">
        <f>D8+E8</f>
        <v>6</v>
      </c>
      <c r="G8" s="31" t="str">
        <v>Are others becoming wiser, safer, and more mature through the service?</v>
      </c>
    </row>
  </sheetData>
  <pageMargins left="0.7" right="0.7" top="0.75" bottom="0.75" header="0.3" footer="0.3"/>
  <tableParts count="1">
    <tablePart r:id="Ra2f04c150a1e47ff"/>
  </tableParts>
  <headerFooter>
    <oddHeader>&amp;R&amp;G</oddHeader>
  </headerFooter>
  <legacyDrawingHF r:id="rId1"/>
</worksheet>
</file>

<file path=xl/worksheets/sheet7.xml><?xml version="1.0" encoding="utf-8"?>
<worksheet xmlns="http://schemas.openxmlformats.org/spreadsheetml/2006/main" xmlns:r="http://schemas.openxmlformats.org/officeDocument/2006/relationships">
  <sheetViews>
    <sheetView showGridLines="0" workbookViewId="0"/>
  </sheetViews>
  <sheetFormatPr defaultRowHeight="15"/>
  <cols>
    <col min="1" max="1" width="14" hidden="0" customWidth="1"/>
    <col min="2" max="2" width="18" hidden="0" customWidth="1"/>
    <col min="3" max="3" width="14" hidden="0" customWidth="1"/>
    <col min="4" max="4" width="38" hidden="0" customWidth="1"/>
    <col min="5" max="5" width="52" hidden="0" customWidth="1"/>
  </cols>
  <sheetData>
    <row r="1" ht="32" customHeight="1">
      <c r="A1" s="10" t="str">
        <v>Entry ID</v>
      </c>
      <c r="B1" s="11" t="str">
        <v>Facet</v>
      </c>
      <c r="C1" s="11" t="str">
        <v>Role</v>
      </c>
      <c r="D1" s="11" t="str">
        <v>Mapping Basis</v>
      </c>
      <c r="E1" s="12" t="str">
        <v>Notes</v>
      </c>
    </row>
    <row r="2">
      <c r="A2" s="29" t="str">
        <v>PF-0001</v>
      </c>
      <c r="B2" s="29" t="str">
        <v>Watchman</v>
      </c>
      <c r="C2" s="29" t="str">
        <v>Primary</v>
      </c>
      <c r="D2" s="29" t="str">
        <v>Most prominent observed function</v>
      </c>
      <c r="E2" s="29" t="str">
        <v>Review when fuller source context changes the mapping.</v>
      </c>
    </row>
    <row r="3">
      <c r="A3" s="27" t="str">
        <v>PF-0001</v>
      </c>
      <c r="B3" s="27" t="str">
        <v>Roeh</v>
      </c>
      <c r="C3" s="27" t="str">
        <v>Secondary</v>
      </c>
      <c r="D3" s="27" t="str">
        <v>Additional observed function</v>
      </c>
      <c r="E3" s="27" t="str">
        <v>Secondary mapping supports pattern review without implying rank.</v>
      </c>
    </row>
    <row r="4">
      <c r="A4" s="31" t="str">
        <v>PF-0001</v>
      </c>
      <c r="B4" s="31" t="str">
        <v>Chozeh</v>
      </c>
      <c r="C4" s="31" t="str">
        <v>Secondary</v>
      </c>
      <c r="D4" s="31" t="str">
        <v>Additional observed function</v>
      </c>
      <c r="E4" s="31" t="str">
        <v>Secondary mapping supports pattern review without implying rank.</v>
      </c>
    </row>
    <row r="5">
      <c r="A5" s="27" t="str">
        <v>PF-0002</v>
      </c>
      <c r="B5" s="27" t="str">
        <v>Roeh</v>
      </c>
      <c r="C5" s="27" t="str">
        <v>Primary</v>
      </c>
      <c r="D5" s="27" t="str">
        <v>Most prominent observed function</v>
      </c>
      <c r="E5" s="27" t="str">
        <v>Review when fuller source context changes the mapping.</v>
      </c>
    </row>
    <row r="6">
      <c r="A6" s="31" t="str">
        <v>PF-0002</v>
      </c>
      <c r="B6" s="31" t="str">
        <v>Chozeh</v>
      </c>
      <c r="C6" s="31" t="str">
        <v>Secondary</v>
      </c>
      <c r="D6" s="31" t="str">
        <v>Additional observed function</v>
      </c>
      <c r="E6" s="31" t="str">
        <v>Secondary mapping supports pattern review without implying rank.</v>
      </c>
    </row>
    <row r="7">
      <c r="A7" s="27" t="str">
        <v>PF-0002</v>
      </c>
      <c r="B7" s="27" t="str">
        <v>Shamar</v>
      </c>
      <c r="C7" s="27" t="str">
        <v>Secondary</v>
      </c>
      <c r="D7" s="27" t="str">
        <v>Additional observed function</v>
      </c>
      <c r="E7" s="27" t="str">
        <v>Secondary mapping supports pattern review without implying rank.</v>
      </c>
    </row>
    <row r="8">
      <c r="A8" s="31" t="str">
        <v>PF-0003</v>
      </c>
      <c r="B8" s="31" t="str">
        <v>Roeh</v>
      </c>
      <c r="C8" s="31" t="str">
        <v>Primary</v>
      </c>
      <c r="D8" s="31" t="str">
        <v>Most prominent observed function</v>
      </c>
      <c r="E8" s="31" t="str">
        <v>Review when fuller source context changes the mapping.</v>
      </c>
    </row>
    <row r="9">
      <c r="A9" s="27" t="str">
        <v>PF-0003</v>
      </c>
      <c r="B9" s="27" t="str">
        <v>Chozeh</v>
      </c>
      <c r="C9" s="27" t="str">
        <v>Secondary</v>
      </c>
      <c r="D9" s="27" t="str">
        <v>Additional observed function</v>
      </c>
      <c r="E9" s="27" t="str">
        <v>Secondary mapping supports pattern review without implying rank.</v>
      </c>
    </row>
    <row r="10">
      <c r="A10" s="31" t="str">
        <v>PF-0004</v>
      </c>
      <c r="B10" s="31" t="str">
        <v>Equipper</v>
      </c>
      <c r="C10" s="31" t="str">
        <v>Primary</v>
      </c>
      <c r="D10" s="31" t="str">
        <v>Most prominent observed function</v>
      </c>
      <c r="E10" s="31" t="str">
        <v>Review when fuller source context changes the mapping.</v>
      </c>
    </row>
    <row r="11">
      <c r="A11" s="27" t="str">
        <v>PF-0004</v>
      </c>
      <c r="B11" s="27" t="str">
        <v>Nabi</v>
      </c>
      <c r="C11" s="27" t="str">
        <v>Secondary</v>
      </c>
      <c r="D11" s="27" t="str">
        <v>Additional observed function</v>
      </c>
      <c r="E11" s="27" t="str">
        <v>Secondary mapping supports pattern review without implying rank.</v>
      </c>
    </row>
    <row r="12">
      <c r="A12" s="31" t="str">
        <v>PF-0004</v>
      </c>
      <c r="B12" s="31" t="str">
        <v>Shamar</v>
      </c>
      <c r="C12" s="31" t="str">
        <v>Secondary</v>
      </c>
      <c r="D12" s="31" t="str">
        <v>Additional observed function</v>
      </c>
      <c r="E12" s="31" t="str">
        <v>Secondary mapping supports pattern review without implying rank.</v>
      </c>
    </row>
    <row r="13">
      <c r="A13" s="27" t="str">
        <v>PF-0005</v>
      </c>
      <c r="B13" s="27" t="str">
        <v>Chozeh</v>
      </c>
      <c r="C13" s="27" t="str">
        <v>Primary</v>
      </c>
      <c r="D13" s="27" t="str">
        <v>Most prominent observed function</v>
      </c>
      <c r="E13" s="27" t="str">
        <v>Review when fuller source context changes the mapping.</v>
      </c>
    </row>
    <row r="14">
      <c r="A14" s="31" t="str">
        <v>PF-0005</v>
      </c>
      <c r="B14" s="31" t="str">
        <v>Nabi</v>
      </c>
      <c r="C14" s="31" t="str">
        <v>Secondary</v>
      </c>
      <c r="D14" s="31" t="str">
        <v>Additional observed function</v>
      </c>
      <c r="E14" s="31" t="str">
        <v>Secondary mapping supports pattern review without implying rank.</v>
      </c>
    </row>
    <row r="15">
      <c r="A15" s="27" t="str">
        <v>PF-0006</v>
      </c>
      <c r="B15" s="27" t="str">
        <v>Chozeh</v>
      </c>
      <c r="C15" s="27" t="str">
        <v>Primary</v>
      </c>
      <c r="D15" s="27" t="str">
        <v>Most prominent observed function</v>
      </c>
      <c r="E15" s="27" t="str">
        <v>Review when fuller source context changes the mapping.</v>
      </c>
    </row>
    <row r="16">
      <c r="A16" s="31" t="str">
        <v>PF-0006</v>
      </c>
      <c r="B16" s="31" t="str">
        <v>Nabi</v>
      </c>
      <c r="C16" s="31" t="str">
        <v>Secondary</v>
      </c>
      <c r="D16" s="31" t="str">
        <v>Additional observed function</v>
      </c>
      <c r="E16" s="31" t="str">
        <v>Secondary mapping supports pattern review without implying rank.</v>
      </c>
    </row>
    <row r="17">
      <c r="A17" s="27" t="str">
        <v>PF-0006</v>
      </c>
      <c r="B17" s="27" t="str">
        <v>Watchman</v>
      </c>
      <c r="C17" s="27" t="str">
        <v>Secondary</v>
      </c>
      <c r="D17" s="27" t="str">
        <v>Additional observed function</v>
      </c>
      <c r="E17" s="27" t="str">
        <v>Secondary mapping supports pattern review without implying rank.</v>
      </c>
    </row>
    <row r="18">
      <c r="A18" s="31" t="str">
        <v>PF-0007</v>
      </c>
      <c r="B18" s="31" t="str">
        <v>Nabi</v>
      </c>
      <c r="C18" s="31" t="str">
        <v>Primary</v>
      </c>
      <c r="D18" s="31" t="str">
        <v>Most prominent observed function</v>
      </c>
      <c r="E18" s="31" t="str">
        <v>Review when fuller source context changes the mapping.</v>
      </c>
    </row>
    <row r="19">
      <c r="A19" s="27" t="str">
        <v>PF-0007</v>
      </c>
      <c r="B19" s="27" t="str">
        <v>Chozeh</v>
      </c>
      <c r="C19" s="27" t="str">
        <v>Secondary</v>
      </c>
      <c r="D19" s="27" t="str">
        <v>Additional observed function</v>
      </c>
      <c r="E19" s="27" t="str">
        <v>Secondary mapping supports pattern review without implying rank.</v>
      </c>
    </row>
    <row r="20">
      <c r="A20" s="31" t="str">
        <v>PF-0007</v>
      </c>
      <c r="B20" s="31" t="str">
        <v>Intercessor</v>
      </c>
      <c r="C20" s="31" t="str">
        <v>Secondary</v>
      </c>
      <c r="D20" s="31" t="str">
        <v>Additional observed function</v>
      </c>
      <c r="E20" s="31" t="str">
        <v>Secondary mapping supports pattern review without implying rank.</v>
      </c>
    </row>
    <row r="21">
      <c r="A21" s="27" t="str">
        <v>PF-0008</v>
      </c>
      <c r="B21" s="27" t="str">
        <v>Chozeh</v>
      </c>
      <c r="C21" s="27" t="str">
        <v>Primary</v>
      </c>
      <c r="D21" s="27" t="str">
        <v>Most prominent observed function</v>
      </c>
      <c r="E21" s="27" t="str">
        <v>Review when fuller source context changes the mapping.</v>
      </c>
    </row>
    <row r="22">
      <c r="A22" s="31" t="str">
        <v>PF-0008</v>
      </c>
      <c r="B22" s="31" t="str">
        <v>Nabi</v>
      </c>
      <c r="C22" s="31" t="str">
        <v>Secondary</v>
      </c>
      <c r="D22" s="31" t="str">
        <v>Additional observed function</v>
      </c>
      <c r="E22" s="31" t="str">
        <v>Secondary mapping supports pattern review without implying rank.</v>
      </c>
    </row>
    <row r="23">
      <c r="A23" s="27" t="str">
        <v>PF-0008</v>
      </c>
      <c r="B23" s="27" t="str">
        <v>Shamar</v>
      </c>
      <c r="C23" s="27" t="str">
        <v>Secondary</v>
      </c>
      <c r="D23" s="27" t="str">
        <v>Additional observed function</v>
      </c>
      <c r="E23" s="27" t="str">
        <v>Secondary mapping supports pattern review without implying rank.</v>
      </c>
    </row>
    <row r="24">
      <c r="A24" s="31" t="str">
        <v>PF-0009</v>
      </c>
      <c r="B24" s="31" t="str">
        <v>Chozeh</v>
      </c>
      <c r="C24" s="31" t="str">
        <v>Primary</v>
      </c>
      <c r="D24" s="31" t="str">
        <v>Most prominent observed function</v>
      </c>
      <c r="E24" s="31" t="str">
        <v>Review when fuller source context changes the mapping.</v>
      </c>
    </row>
    <row r="25">
      <c r="A25" s="27" t="str">
        <v>PF-0009</v>
      </c>
      <c r="B25" s="27" t="str">
        <v>Watchman</v>
      </c>
      <c r="C25" s="27" t="str">
        <v>Secondary</v>
      </c>
      <c r="D25" s="27" t="str">
        <v>Additional observed function</v>
      </c>
      <c r="E25" s="27" t="str">
        <v>Secondary mapping supports pattern review without implying rank.</v>
      </c>
    </row>
    <row r="26">
      <c r="A26" s="31" t="str">
        <v>PF-0010</v>
      </c>
      <c r="B26" s="31" t="str">
        <v>Watchman</v>
      </c>
      <c r="C26" s="31" t="str">
        <v>Primary</v>
      </c>
      <c r="D26" s="31" t="str">
        <v>Most prominent observed function</v>
      </c>
      <c r="E26" s="31" t="str">
        <v>Review when fuller source context changes the mapping.</v>
      </c>
    </row>
    <row r="27">
      <c r="A27" s="27" t="str">
        <v>PF-0010</v>
      </c>
      <c r="B27" s="27" t="str">
        <v>Chozeh</v>
      </c>
      <c r="C27" s="27" t="str">
        <v>Secondary</v>
      </c>
      <c r="D27" s="27" t="str">
        <v>Additional observed function</v>
      </c>
      <c r="E27" s="27" t="str">
        <v>Secondary mapping supports pattern review without implying rank.</v>
      </c>
    </row>
    <row r="28">
      <c r="A28" s="31" t="str">
        <v>PF-0010</v>
      </c>
      <c r="B28" s="31" t="str">
        <v>Intercessor</v>
      </c>
      <c r="C28" s="31" t="str">
        <v>Secondary</v>
      </c>
      <c r="D28" s="31" t="str">
        <v>Additional observed function</v>
      </c>
      <c r="E28" s="31" t="str">
        <v>Secondary mapping supports pattern review without implying rank.</v>
      </c>
    </row>
    <row r="29">
      <c r="A29" s="27" t="str">
        <v>PF-0011</v>
      </c>
      <c r="B29" s="27" t="str">
        <v>Nabi</v>
      </c>
      <c r="C29" s="27" t="str">
        <v>Primary</v>
      </c>
      <c r="D29" s="27" t="str">
        <v>Most prominent observed function</v>
      </c>
      <c r="E29" s="27" t="str">
        <v>Review when fuller source context changes the mapping.</v>
      </c>
    </row>
    <row r="30">
      <c r="A30" s="31" t="str">
        <v>PF-0011</v>
      </c>
      <c r="B30" s="31" t="str">
        <v>Chozeh</v>
      </c>
      <c r="C30" s="31" t="str">
        <v>Secondary</v>
      </c>
      <c r="D30" s="31" t="str">
        <v>Additional observed function</v>
      </c>
      <c r="E30" s="31" t="str">
        <v>Secondary mapping supports pattern review without implying rank.</v>
      </c>
    </row>
    <row r="31">
      <c r="A31" s="27" t="str">
        <v>PF-0011</v>
      </c>
      <c r="B31" s="27" t="str">
        <v>Equipper</v>
      </c>
      <c r="C31" s="27" t="str">
        <v>Secondary</v>
      </c>
      <c r="D31" s="27" t="str">
        <v>Additional observed function</v>
      </c>
      <c r="E31" s="27" t="str">
        <v>Secondary mapping supports pattern review without implying rank.</v>
      </c>
    </row>
    <row r="32">
      <c r="A32" s="31" t="str">
        <v>PF-0012</v>
      </c>
      <c r="B32" s="31" t="str">
        <v>Equipper</v>
      </c>
      <c r="C32" s="31" t="str">
        <v>Primary</v>
      </c>
      <c r="D32" s="31" t="str">
        <v>Most prominent observed function</v>
      </c>
      <c r="E32" s="31" t="str">
        <v>Review when fuller source context changes the mapping.</v>
      </c>
    </row>
    <row r="33">
      <c r="A33" s="27" t="str">
        <v>PF-0012</v>
      </c>
      <c r="B33" s="27" t="str">
        <v>Nabi</v>
      </c>
      <c r="C33" s="27" t="str">
        <v>Secondary</v>
      </c>
      <c r="D33" s="27" t="str">
        <v>Additional observed function</v>
      </c>
      <c r="E33" s="27" t="str">
        <v>Secondary mapping supports pattern review without implying rank.</v>
      </c>
    </row>
    <row r="34">
      <c r="A34" s="31" t="str">
        <v>PF-0012</v>
      </c>
      <c r="B34" s="31" t="str">
        <v>Intercessor</v>
      </c>
      <c r="C34" s="31" t="str">
        <v>Secondary</v>
      </c>
      <c r="D34" s="31" t="str">
        <v>Additional observed function</v>
      </c>
      <c r="E34" s="31" t="str">
        <v>Secondary mapping supports pattern review without implying rank.</v>
      </c>
    </row>
    <row r="35">
      <c r="A35" s="27" t="str">
        <v>PF-0013</v>
      </c>
      <c r="B35" s="27" t="str">
        <v>Intercessor</v>
      </c>
      <c r="C35" s="27" t="str">
        <v>Primary</v>
      </c>
      <c r="D35" s="27" t="str">
        <v>Most prominent observed function</v>
      </c>
      <c r="E35" s="27" t="str">
        <v>Review when fuller source context changes the mapping.</v>
      </c>
    </row>
    <row r="36">
      <c r="A36" s="31" t="str">
        <v>PF-0013</v>
      </c>
      <c r="B36" s="31" t="str">
        <v>Equipper</v>
      </c>
      <c r="C36" s="31" t="str">
        <v>Secondary</v>
      </c>
      <c r="D36" s="31" t="str">
        <v>Additional observed function</v>
      </c>
      <c r="E36" s="31" t="str">
        <v>Secondary mapping supports pattern review without implying rank.</v>
      </c>
    </row>
    <row r="37">
      <c r="A37" s="27" t="str">
        <v>PF-0013</v>
      </c>
      <c r="B37" s="27" t="str">
        <v>Nabi</v>
      </c>
      <c r="C37" s="27" t="str">
        <v>Secondary</v>
      </c>
      <c r="D37" s="27" t="str">
        <v>Additional observed function</v>
      </c>
      <c r="E37" s="27" t="str">
        <v>Secondary mapping supports pattern review without implying rank.</v>
      </c>
    </row>
    <row r="38">
      <c r="A38" s="31" t="str">
        <v>PF-0014</v>
      </c>
      <c r="B38" s="31" t="str">
        <v>Nabi</v>
      </c>
      <c r="C38" s="31" t="str">
        <v>Primary</v>
      </c>
      <c r="D38" s="31" t="str">
        <v>Most prominent observed function</v>
      </c>
      <c r="E38" s="31" t="str">
        <v>Review when fuller source context changes the mapping.</v>
      </c>
    </row>
    <row r="39">
      <c r="A39" s="27" t="str">
        <v>PF-0014</v>
      </c>
      <c r="B39" s="27" t="str">
        <v>Equipper</v>
      </c>
      <c r="C39" s="27" t="str">
        <v>Secondary</v>
      </c>
      <c r="D39" s="27" t="str">
        <v>Additional observed function</v>
      </c>
      <c r="E39" s="27" t="str">
        <v>Secondary mapping supports pattern review without implying rank.</v>
      </c>
    </row>
    <row r="40">
      <c r="A40" s="31" t="str">
        <v>PF-0014</v>
      </c>
      <c r="B40" s="31" t="str">
        <v>Watchman</v>
      </c>
      <c r="C40" s="31" t="str">
        <v>Secondary</v>
      </c>
      <c r="D40" s="31" t="str">
        <v>Additional observed function</v>
      </c>
      <c r="E40" s="31" t="str">
        <v>Secondary mapping supports pattern review without implying rank.</v>
      </c>
    </row>
    <row r="41">
      <c r="A41" s="27" t="str">
        <v>PF-0015</v>
      </c>
      <c r="B41" s="27" t="str">
        <v>Equipper</v>
      </c>
      <c r="C41" s="27" t="str">
        <v>Primary</v>
      </c>
      <c r="D41" s="27" t="str">
        <v>Most prominent observed function</v>
      </c>
      <c r="E41" s="27" t="str">
        <v>Review when fuller source context changes the mapping.</v>
      </c>
    </row>
    <row r="42">
      <c r="A42" s="31" t="str">
        <v>PF-0015</v>
      </c>
      <c r="B42" s="31" t="str">
        <v>Nabi</v>
      </c>
      <c r="C42" s="31" t="str">
        <v>Secondary</v>
      </c>
      <c r="D42" s="31" t="str">
        <v>Additional observed function</v>
      </c>
      <c r="E42" s="31" t="str">
        <v>Secondary mapping supports pattern review without implying rank.</v>
      </c>
    </row>
    <row r="43">
      <c r="A43" s="27" t="str">
        <v>PF-0015</v>
      </c>
      <c r="B43" s="27" t="str">
        <v>Intercessor</v>
      </c>
      <c r="C43" s="27" t="str">
        <v>Secondary</v>
      </c>
      <c r="D43" s="27" t="str">
        <v>Additional observed function</v>
      </c>
      <c r="E43" s="27" t="str">
        <v>Secondary mapping supports pattern review without implying rank.</v>
      </c>
    </row>
    <row r="44">
      <c r="A44" s="31" t="str">
        <v>PF-0015</v>
      </c>
      <c r="B44" s="31" t="str">
        <v>Shamar</v>
      </c>
      <c r="C44" s="31" t="str">
        <v>Secondary</v>
      </c>
      <c r="D44" s="31" t="str">
        <v>Additional observed function</v>
      </c>
      <c r="E44" s="31" t="str">
        <v>Secondary mapping supports pattern review without implying rank.</v>
      </c>
    </row>
  </sheetData>
  <pageMargins left="0.7" right="0.7" top="0.75" bottom="0.75" header="0.3" footer="0.3"/>
  <tableParts count="1">
    <tablePart r:id="Rb2c480cfc6654706"/>
  </tableParts>
  <headerFooter>
    <oddHeader>&amp;R&amp;G</oddHeader>
  </headerFooter>
  <legacyDrawingHF r:id="rId1"/>
</worksheet>
</file>

<file path=xl/worksheets/sheet8.xml><?xml version="1.0" encoding="utf-8"?>
<worksheet xmlns="http://schemas.openxmlformats.org/spreadsheetml/2006/main" xmlns:r="http://schemas.openxmlformats.org/officeDocument/2006/relationships">
  <sheetViews>
    <sheetView showGridLines="0" workbookViewId="0"/>
  </sheetViews>
  <sheetFormatPr defaultRowHeight="15"/>
  <cols>
    <col min="1" max="1" width="14" hidden="0" customWidth="1"/>
    <col min="2" max="2" width="34" hidden="0" customWidth="1"/>
    <col min="3" max="3" width="30" hidden="0" customWidth="1"/>
    <col min="4" max="4" width="13" hidden="0" customWidth="1"/>
    <col min="5" max="5" width="13" hidden="0" customWidth="1"/>
    <col min="6" max="6" width="16" hidden="0" customWidth="1"/>
    <col min="7" max="7" width="34" hidden="0" customWidth="1"/>
    <col min="8" max="8" width="38" hidden="0" customWidth="1"/>
    <col min="9" max="9" width="22" hidden="0" customWidth="1"/>
    <col min="10" max="10" width="42" hidden="0" customWidth="1"/>
  </cols>
  <sheetData>
    <row r="1" ht="32" customHeight="1">
      <c r="A1" s="10" t="str">
        <v>Record ID</v>
      </c>
      <c r="B1" s="11" t="str">
        <v>Program / Event</v>
      </c>
      <c r="C1" s="11" t="str">
        <v>Provider</v>
      </c>
      <c r="D1" s="11" t="str">
        <v>Start Date</v>
      </c>
      <c r="E1" s="11" t="str">
        <v>End Date</v>
      </c>
      <c r="F1" s="11" t="str">
        <v>Status</v>
      </c>
      <c r="G1" s="11" t="str">
        <v>Prophetic Emphasis</v>
      </c>
      <c r="H1" s="11" t="str">
        <v>Evidence / Assignment</v>
      </c>
      <c r="I1" s="11" t="str">
        <v>Related Entry IDs</v>
      </c>
      <c r="J1" s="12" t="str">
        <v>Notes</v>
      </c>
    </row>
    <row r="2">
      <c r="A2" s="29" t="str">
        <v>TR-0001</v>
      </c>
      <c r="B2" s="29" t="str">
        <v>Watchman training</v>
      </c>
      <c r="C2" s="29" t="str">
        <v>Christian International</v>
      </c>
      <c r="D2" s="30" t="n">
        <v>46226</v>
      </c>
      <c r="E2" s="30" t="n">
        <v>46228</v>
      </c>
      <c r="F2" s="29" t="str">
        <v>Completed</v>
      </c>
      <c r="G2" s="29" t="str">
        <v>Watchman formation</v>
      </c>
      <c r="H2" s="29" t="str">
        <v>Training attendance</v>
      </c>
      <c r="I2" s="29" t="str">
        <v>PF-0001</v>
      </c>
      <c r="J2" s="29" t="str">
        <v>Add certificate, notes, and assignments when available.</v>
      </c>
    </row>
    <row r="3">
      <c r="A3" s="27" t="str">
        <v>TR-0002</v>
      </c>
      <c r="B3" s="27" t="str">
        <v>School of the Prophets</v>
      </c>
      <c r="C3" s="27" t="str">
        <v>Bethel</v>
      </c>
      <c r="D3" s="28" t="n">
        <v>46237</v>
      </c>
      <c r="E3" s="28" t="n">
        <v>46241</v>
      </c>
      <c r="F3" s="27" t="str">
        <v>Completed</v>
      </c>
      <c r="G3" s="27" t="str">
        <v>Prophetic formation and activation</v>
      </c>
      <c r="H3" s="27" t="str">
        <v>Training attendance and reported prophetic word</v>
      </c>
      <c r="I3" s="27" t="str">
        <v>PF-0004</v>
      </c>
      <c r="J3" s="27" t="str">
        <v>Search notes or recordings for the scientific prophetic wording.</v>
      </c>
    </row>
    <row r="4">
      <c r="A4" s="31" t="str">
        <v>TR-0003</v>
      </c>
      <c r="B4" s="31" t="str">
        <v>Prophetic Training</v>
      </c>
      <c r="C4" s="31" t="str">
        <v>Arise</v>
      </c>
      <c r="D4" s="32"/>
      <c r="E4" s="32"/>
      <c r="F4" s="31" t="str">
        <v>Ongoing</v>
      </c>
      <c r="G4" s="31" t="str">
        <v>Weekly formation</v>
      </c>
      <c r="H4" s="31" t="str">
        <v>Wednesday sessions</v>
      </c>
      <c r="I4" s="31" t="str">
        <v>PF-0011</v>
      </c>
      <c r="J4" s="31" t="str">
        <v>Record each session and key learning.</v>
      </c>
    </row>
    <row r="5">
      <c r="A5" s="27" t="str">
        <v>TR-0004</v>
      </c>
      <c r="B5" s="27" t="str">
        <v>School of the Prophets</v>
      </c>
      <c r="C5" s="27" t="str">
        <v>Arise</v>
      </c>
      <c r="D5" s="28"/>
      <c r="E5" s="28"/>
      <c r="F5" s="27" t="str">
        <v>Ongoing</v>
      </c>
      <c r="G5" s="27" t="str">
        <v>Prophetic formation</v>
      </c>
      <c r="H5" s="27" t="str">
        <v>First Saturday sessions</v>
      </c>
      <c r="I5" s="27" t="str">
        <v>PF-0011</v>
      </c>
      <c r="J5" s="27" t="str">
        <v>Record dates as attended.</v>
      </c>
    </row>
    <row r="6">
      <c r="A6" s="31" t="str">
        <v>TR-0005</v>
      </c>
      <c r="B6" s="31" t="str">
        <v>Christian International School of the Prophets</v>
      </c>
      <c r="C6" s="31" t="str">
        <v>Christian International</v>
      </c>
      <c r="D6" s="32" t="n">
        <v>46249</v>
      </c>
      <c r="E6" s="32"/>
      <c r="F6" s="31" t="str">
        <v>Ongoing</v>
      </c>
      <c r="G6" s="31" t="str">
        <v>Seer, dreams, prophetic formation</v>
      </c>
      <c r="H6" s="31" t="str">
        <v>Fall 2026 program and assignments</v>
      </c>
      <c r="I6" s="31" t="str">
        <v>PF-0002; PF-0003</v>
      </c>
      <c r="J6" s="31" t="str">
        <v>Live participation began 2026-08-15.</v>
      </c>
    </row>
    <row r="7">
      <c r="A7" s="27" t="str">
        <v>TR-0006</v>
      </c>
      <c r="B7" s="27" t="str">
        <v>Emerging Prophets Masterclass</v>
      </c>
      <c r="C7" s="27" t="str">
        <v>Provider recorded in course materials</v>
      </c>
      <c r="D7" s="28" t="n">
        <v>46279</v>
      </c>
      <c r="E7" s="28"/>
      <c r="F7" s="27" t="str">
        <v>Planned</v>
      </c>
      <c r="G7" s="27" t="str">
        <v>Weekly prophetic formation</v>
      </c>
      <c r="H7" s="27" t="str">
        <v>Course participation</v>
      </c>
      <c r="I7" s="27" t="str"/>
      <c r="J7" s="27" t="str">
        <v>Add the complete schedule and outcomes.</v>
      </c>
    </row>
    <row r="8">
      <c r="A8" s="31" t="str">
        <v>TR-0007</v>
      </c>
      <c r="B8" s="31" t="str">
        <v>Prophetic Company</v>
      </c>
      <c r="C8" s="31" t="str">
        <v>Provider recorded in course materials</v>
      </c>
      <c r="D8" s="32" t="n">
        <v>46296</v>
      </c>
      <c r="E8" s="32"/>
      <c r="F8" s="31" t="str">
        <v>Planned</v>
      </c>
      <c r="G8" s="31" t="str">
        <v>Corporate prophetic formation</v>
      </c>
      <c r="H8" s="31" t="str">
        <v>Course participation</v>
      </c>
      <c r="I8" s="31" t="str"/>
      <c r="J8" s="31" t="str">
        <v>Exact dates pending.</v>
      </c>
    </row>
    <row r="9">
      <c r="A9" s="27" t="str">
        <v>TR-0008</v>
      </c>
      <c r="B9" s="27" t="str">
        <v>IGAP 2026</v>
      </c>
      <c r="C9" s="27" t="str">
        <v>IGAP</v>
      </c>
      <c r="D9" s="28"/>
      <c r="E9" s="28"/>
      <c r="F9" s="27" t="str">
        <v>Planned</v>
      </c>
      <c r="G9" s="27" t="str">
        <v>Prophetic formation</v>
      </c>
      <c r="H9" s="27" t="str">
        <v>Program participation</v>
      </c>
      <c r="I9" s="27" t="str"/>
      <c r="J9" s="27" t="str">
        <v>Exact dates and provider details pending.</v>
      </c>
    </row>
    <row r="10">
      <c r="A10" s="31" t="str">
        <v>TR-0009</v>
      </c>
      <c r="B10" s="31" t="str">
        <v>Streams training</v>
      </c>
      <c r="C10" s="31" t="str">
        <v>Streams Ministries</v>
      </c>
      <c r="D10" s="32" t="n">
        <v>46327</v>
      </c>
      <c r="E10" s="32" t="n">
        <v>46387</v>
      </c>
      <c r="F10" s="31" t="str">
        <v>Planned</v>
      </c>
      <c r="G10" s="31" t="str">
        <v>Dreams and prophetic formation</v>
      </c>
      <c r="H10" s="31" t="str">
        <v>Program participation</v>
      </c>
      <c r="I10" s="31" t="str">
        <v>PF-0002; PF-0003</v>
      </c>
      <c r="J10" s="31" t="str">
        <v>Exact course dates pending.</v>
      </c>
    </row>
    <row r="11">
      <c r="A11" s="27" t="str">
        <v>TR-0010</v>
      </c>
      <c r="B11" s="27" t="str">
        <v>School of the Prophets</v>
      </c>
      <c r="C11" s="27" t="str">
        <v>Christian International</v>
      </c>
      <c r="D11" s="28" t="n">
        <v>46447</v>
      </c>
      <c r="E11" s="28" t="n">
        <v>46538</v>
      </c>
      <c r="F11" s="27" t="str">
        <v>Planned</v>
      </c>
      <c r="G11" s="27" t="str">
        <v>Prophetic formation</v>
      </c>
      <c r="H11" s="27" t="str">
        <v>Spring 2027 program</v>
      </c>
      <c r="I11" s="27" t="str"/>
      <c r="J11" s="27" t="str">
        <v>Exact dates pending.</v>
      </c>
    </row>
  </sheetData>
  <dataValidations count="1">
    <dataValidation type="list" sqref="F2:F251">
      <formula1>'Reference Lists'!$G$2:$G$5</formula1>
    </dataValidation>
  </dataValidations>
  <pageMargins left="0.7" right="0.7" top="0.75" bottom="0.75" header="0.3" footer="0.3"/>
  <tableParts count="1">
    <tablePart r:id="Rf3084e729265478e"/>
  </tableParts>
  <headerFooter>
    <oddHeader>&amp;R&amp;G</oddHeader>
  </headerFooter>
  <legacyDrawingHF r:id="rId1"/>
</worksheet>
</file>

<file path=xl/worksheets/sheet9.xml><?xml version="1.0" encoding="utf-8"?>
<worksheet xmlns="http://schemas.openxmlformats.org/spreadsheetml/2006/main" xmlns:r="http://schemas.openxmlformats.org/officeDocument/2006/relationships">
  <sheetViews>
    <sheetView showGridLines="0" workbookViewId="0"/>
  </sheetViews>
  <sheetFormatPr defaultRowHeight="15"/>
  <cols>
    <col min="1" max="1" width="18" hidden="0" customWidth="1"/>
    <col min="2" max="2" width="28" hidden="0" customWidth="1"/>
    <col min="3" max="3" width="38" hidden="0" customWidth="1"/>
    <col min="4" max="4" width="28" hidden="0" customWidth="1"/>
    <col min="5" max="5" width="54" hidden="0" customWidth="1"/>
    <col min="6" max="6" width="28" hidden="0" customWidth="1"/>
  </cols>
  <sheetData>
    <row r="1" ht="32" customHeight="1">
      <c r="A1" s="10" t="str">
        <v>Theme / Facet</v>
      </c>
      <c r="B1" s="11" t="str">
        <v>Reference</v>
      </c>
      <c r="C1" s="11" t="str">
        <v>Purpose in the Register</v>
      </c>
      <c r="D1" s="11" t="str">
        <v>Support Type</v>
      </c>
      <c r="E1" s="11" t="str">
        <v>Interpretive Note</v>
      </c>
      <c r="F1" s="12" t="str">
        <v>Related Entry IDs</v>
      </c>
    </row>
    <row r="2">
      <c r="A2" s="29" t="str">
        <v>Prophecy</v>
      </c>
      <c r="B2" s="29" t="str">
        <v>1 Corinthians 14:3</v>
      </c>
      <c r="C2" s="29" t="str">
        <v>Strengthening, encouragement, and comfort</v>
      </c>
      <c r="D2" s="29" t="str">
        <v>Direct text</v>
      </c>
      <c r="E2" s="29" t="str">
        <v>A central New Testament description of congregational prophetic purpose</v>
      </c>
      <c r="F2" s="29" t="str"/>
    </row>
    <row r="3">
      <c r="A3" s="27" t="str">
        <v>Weighing</v>
      </c>
      <c r="B3" s="27" t="str">
        <v>1 Corinthians 14:29</v>
      </c>
      <c r="C3" s="27" t="str">
        <v>Community evaluation</v>
      </c>
      <c r="D3" s="27" t="str">
        <v>Direct text</v>
      </c>
      <c r="E3" s="27" t="str">
        <v>Prophetic speech receives discernment within Christian community</v>
      </c>
      <c r="F3" s="27" t="str">
        <v>PF-0001; PF-0002; PF-0003</v>
      </c>
    </row>
    <row r="4">
      <c r="A4" s="31" t="str">
        <v>Testing</v>
      </c>
      <c r="B4" s="31" t="str">
        <v>1 Thessalonians 5:19-21</v>
      </c>
      <c r="C4" s="31" t="str">
        <v>Careful testing and retention</v>
      </c>
      <c r="D4" s="31" t="str">
        <v>Direct text</v>
      </c>
      <c r="E4" s="31" t="str">
        <v>Supports calibrated confidence and outcome review</v>
      </c>
      <c r="F4" s="31" t="str">
        <v>PF-0004; PF-0014</v>
      </c>
    </row>
    <row r="5">
      <c r="A5" s="27" t="str">
        <v>Equipper</v>
      </c>
      <c r="B5" s="27" t="str">
        <v>Ephesians 4:11-13</v>
      </c>
      <c r="C5" s="27" t="str">
        <v>Equipping and maturity</v>
      </c>
      <c r="D5" s="27" t="str">
        <v>Direct text</v>
      </c>
      <c r="E5" s="27" t="str">
        <v>Grounds the fivefold equipping emphasis</v>
      </c>
      <c r="F5" s="27" t="str">
        <v>PF-0012; PF-0015</v>
      </c>
    </row>
    <row r="6">
      <c r="A6" s="31" t="str">
        <v>Nabi</v>
      </c>
      <c r="B6" s="31" t="str">
        <v>Deuteronomy 18:18</v>
      </c>
      <c r="C6" s="31" t="str">
        <v>Prophetic speaking</v>
      </c>
      <c r="D6" s="31" t="str">
        <v>Direct text</v>
      </c>
      <c r="E6" s="31" t="str">
        <v>Names the prophetic communication function</v>
      </c>
      <c r="F6" s="31" t="str"/>
    </row>
    <row r="7">
      <c r="A7" s="27" t="str">
        <v>Roeh</v>
      </c>
      <c r="B7" s="27" t="str">
        <v>1 Samuel 9:9</v>
      </c>
      <c r="C7" s="27" t="str">
        <v>Seer terminology</v>
      </c>
      <c r="D7" s="27" t="str">
        <v>Direct text</v>
      </c>
      <c r="E7" s="27" t="str">
        <v>Connects the historical terms prophet and seer</v>
      </c>
      <c r="F7" s="27" t="str">
        <v>PF-0002; PF-0003</v>
      </c>
    </row>
    <row r="8">
      <c r="A8" s="31" t="str">
        <v>Chozeh</v>
      </c>
      <c r="B8" s="31" t="str">
        <v>2 Samuel 24:11</v>
      </c>
      <c r="C8" s="31" t="str">
        <v>Visionary terminology</v>
      </c>
      <c r="D8" s="31" t="str">
        <v>Direct text</v>
      </c>
      <c r="E8" s="31" t="str">
        <v>Gad is identified as David's seer</v>
      </c>
      <c r="F8" s="31" t="str">
        <v>PF-0005; PF-0006; PF-0008</v>
      </c>
    </row>
    <row r="9">
      <c r="A9" s="27" t="str">
        <v>Watchman</v>
      </c>
      <c r="B9" s="27" t="str">
        <v>Ezekiel 3:17</v>
      </c>
      <c r="C9" s="27" t="str">
        <v>Watchman responsibility</v>
      </c>
      <c r="D9" s="27" t="str">
        <v>Direct text</v>
      </c>
      <c r="E9" s="27" t="str">
        <v>Observation and communication are held together</v>
      </c>
      <c r="F9" s="27" t="str">
        <v>PF-0001; PF-0010</v>
      </c>
    </row>
    <row r="10">
      <c r="A10" s="31" t="str">
        <v>Watchman</v>
      </c>
      <c r="B10" s="31" t="str">
        <v>Habakkuk 2:1-2</v>
      </c>
      <c r="C10" s="31" t="str">
        <v>Watching and recording</v>
      </c>
      <c r="D10" s="31" t="str">
        <v>Direct text</v>
      </c>
      <c r="E10" s="31" t="str">
        <v>Supports attentive waiting and clear documentation</v>
      </c>
      <c r="F10" s="31" t="str">
        <v>PF-0004</v>
      </c>
    </row>
    <row r="11">
      <c r="A11" s="27" t="str">
        <v>Shamar</v>
      </c>
      <c r="B11" s="27" t="str">
        <v>Genesis 2:15</v>
      </c>
      <c r="C11" s="27" t="str">
        <v>Keeping and tending</v>
      </c>
      <c r="D11" s="27" t="str">
        <v>Direct text</v>
      </c>
      <c r="E11" s="27" t="str">
        <v>Supports the guarding and preserving function</v>
      </c>
      <c r="F11" s="27" t="str">
        <v>PF-0015</v>
      </c>
    </row>
    <row r="12">
      <c r="A12" s="31" t="str">
        <v>Intercessor</v>
      </c>
      <c r="B12" s="31" t="str">
        <v>Exodus 32:11-14</v>
      </c>
      <c r="C12" s="31" t="str">
        <v>Intercession for a people</v>
      </c>
      <c r="D12" s="31" t="str">
        <v>Direct narrative</v>
      </c>
      <c r="E12" s="31" t="str">
        <v>Shows revelation joined with prayerful advocacy</v>
      </c>
      <c r="F12" s="31" t="str">
        <v>PF-0010; PF-0013</v>
      </c>
    </row>
    <row r="13">
      <c r="A13" s="27" t="str">
        <v>Keys</v>
      </c>
      <c r="B13" s="27" t="str">
        <v>Isaiah 22:22</v>
      </c>
      <c r="C13" s="27" t="str">
        <v>Key and access imagery</v>
      </c>
      <c r="D13" s="27" t="str">
        <v>Contextual biblical association</v>
      </c>
      <c r="E13" s="27" t="str">
        <v>Provides a biblical association while personal and prophetic context govern interpretation</v>
      </c>
      <c r="F13" s="27" t="str">
        <v>PF-0006</v>
      </c>
    </row>
    <row r="14">
      <c r="A14" s="31" t="str">
        <v>Fire</v>
      </c>
      <c r="B14" s="31" t="str">
        <v>2 Timothy 1:6</v>
      </c>
      <c r="C14" s="31" t="str">
        <v>Stirring spiritual gift</v>
      </c>
      <c r="D14" s="31" t="str">
        <v>Contextual biblical association</v>
      </c>
      <c r="E14" s="31" t="str">
        <v>A possible association for catalytic formation</v>
      </c>
      <c r="F14" s="31" t="str">
        <v>PF-0007</v>
      </c>
    </row>
    <row r="15">
      <c r="A15" s="27" t="str">
        <v>Nations</v>
      </c>
      <c r="B15" s="27" t="str">
        <v>Acts 13:1-3</v>
      </c>
      <c r="C15" s="27" t="str">
        <v>Prophets, teachers, prayer, and sending</v>
      </c>
      <c r="D15" s="27" t="str">
        <v>Direct narrative</v>
      </c>
      <c r="E15" s="27" t="str">
        <v>Connects prophetic community with discernment and mission</v>
      </c>
      <c r="F15" s="27" t="str">
        <v>PF-0012; PF-0013</v>
      </c>
    </row>
    <row r="16">
      <c r="A16" s="31" t="str">
        <v>Heart</v>
      </c>
      <c r="B16" s="31" t="str">
        <v>Ezekiel 36:26</v>
      </c>
      <c r="C16" s="31" t="str">
        <v>Heart transformation</v>
      </c>
      <c r="D16" s="31" t="str">
        <v>Contextual biblical association</v>
      </c>
      <c r="E16" s="31" t="str">
        <v>Supports spiritual-heart language while preserving the passage's covenant context</v>
      </c>
      <c r="F16" s="31" t="str">
        <v>PF-0015</v>
      </c>
    </row>
  </sheetData>
  <pageMargins left="0.7" right="0.7" top="0.75" bottom="0.75" header="0.3" footer="0.3"/>
  <tableParts count="1">
    <tablePart r:id="R7ffcbc3bccda4a35"/>
  </tableParts>
  <headerFooter>
    <oddHeader>&amp;R&amp;G</oddHeader>
  </headerFooter>
  <legacyDrawingHF r:id="rId1"/>
</worksheet>
</file>